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370" windowWidth="9570" windowHeight="2415" tabRatio="601" activeTab="0"/>
  </bookViews>
  <sheets>
    <sheet name="20101pt" sheetId="1" r:id="rId1"/>
    <sheet name="20102pt" sheetId="2" r:id="rId2"/>
    <sheet name="20103pt" sheetId="3" r:id="rId3"/>
    <sheet name="20101&amp;2pt" sheetId="4" r:id="rId4"/>
    <sheet name="20101&amp;2&amp;3pt" sheetId="5" r:id="rId5"/>
  </sheets>
  <definedNames>
    <definedName name="_xlnm.Print_Area" localSheetId="0">'20101pt'!$A$1:$H$48</definedName>
  </definedNames>
  <calcPr fullCalcOnLoad="1"/>
</workbook>
</file>

<file path=xl/sharedStrings.xml><?xml version="1.0" encoding="utf-8"?>
<sst xmlns="http://schemas.openxmlformats.org/spreadsheetml/2006/main" count="247" uniqueCount="35">
  <si>
    <t>BY FIRST PORT OF ENTRY</t>
  </si>
  <si>
    <t>THE BAHAMAS</t>
  </si>
  <si>
    <t>NASSAU/ PARADISE ISLAND</t>
  </si>
  <si>
    <t>MONTH</t>
  </si>
  <si>
    <t xml:space="preserve">  % CHG</t>
  </si>
  <si>
    <t>JAN</t>
  </si>
  <si>
    <t>FEB</t>
  </si>
  <si>
    <t>MAR</t>
  </si>
  <si>
    <t>1QTR</t>
  </si>
  <si>
    <t>APR</t>
  </si>
  <si>
    <t>MAY</t>
  </si>
  <si>
    <t>JUN</t>
  </si>
  <si>
    <t>2QTR</t>
  </si>
  <si>
    <t>JUL</t>
  </si>
  <si>
    <t>AUG</t>
  </si>
  <si>
    <t>SEP</t>
  </si>
  <si>
    <t>3QTR</t>
  </si>
  <si>
    <t>OCT</t>
  </si>
  <si>
    <t>NOV</t>
  </si>
  <si>
    <t>DEC</t>
  </si>
  <si>
    <t>4QTR</t>
  </si>
  <si>
    <t>GRAND BAHAMA ISLAND</t>
  </si>
  <si>
    <t>THE OUT ISLANDS</t>
  </si>
  <si>
    <t xml:space="preserve">CRUISE VISITOR ARRIVALS </t>
  </si>
  <si>
    <t>BY SECOND PORT OF ENTRY</t>
  </si>
  <si>
    <t>4 QTR</t>
  </si>
  <si>
    <t>BY FIRST &amp; SECOND PORT OF ENTRY</t>
  </si>
  <si>
    <t>YTD</t>
  </si>
  <si>
    <t>Note: These are preliminary figures, and are subject to change.</t>
  </si>
  <si>
    <t>The figures are preliminary and subject to revision.</t>
  </si>
  <si>
    <t>BY THIRD PORT OF ENTRY</t>
  </si>
  <si>
    <t>BY FIRST &amp; SECOND &amp; THIRD PORT OF ENTRY</t>
  </si>
  <si>
    <t>2nd and 3rd ports of entry for cruise arrivals are only to be used if an analysis is being done by individual island and you do not want the count for</t>
  </si>
  <si>
    <t>the Bahamas as a whole.  If you want a count for the Bahamas as a whole you must look at 1st port of entry only to avoid double counting.</t>
  </si>
  <si>
    <t>2011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</si>
</sst>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
    <numFmt numFmtId="166" formatCode="_(* #,##0.000_);_(* \(#,##0.000\);_(* &quot;-&quot;??_);_(@_)"/>
    <numFmt numFmtId="167" formatCode="_(* #,##0.0_);_(* \(#,##0.0\);_(* &quot;-&quot;??_);_(@_)"/>
    <numFmt numFmtId="168" formatCode="_(* #,##0_);_(* \(#,##0\);_(* &quot;-&quot;??_);_(@_)"/>
    <numFmt numFmtId="169" formatCode="0.0%"/>
    <numFmt numFmtId="170" formatCode="#,##0;[Red]#,##0"/>
  </numFmts>
  <fonts count="42">
    <font>
      <sz val="10"/>
      <name val="Courier"/>
      <family val="0"/>
    </font>
    <font>
      <b/>
      <sz val="12"/>
      <name val="Times New Roman"/>
      <family val="0"/>
    </font>
    <font>
      <i/>
      <sz val="12"/>
      <name val="Times New Roman"/>
      <family val="0"/>
    </font>
    <font>
      <b/>
      <i/>
      <sz val="12"/>
      <name val="Times New Roman"/>
      <family val="0"/>
    </font>
    <font>
      <sz val="12"/>
      <name val="Times New Roman"/>
      <family val="1"/>
    </font>
    <font>
      <sz val="10"/>
      <name val="Arial"/>
      <family val="2"/>
    </font>
    <font>
      <b/>
      <sz val="10"/>
      <name val="Arial"/>
      <family val="2"/>
    </font>
    <font>
      <b/>
      <sz val="12"/>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164" fontId="0" fillId="0" borderId="0" xfId="0" applyAlignment="1">
      <alignment/>
    </xf>
    <xf numFmtId="164" fontId="6" fillId="0" borderId="0" xfId="0" applyFont="1" applyAlignment="1">
      <alignment horizontal="centerContinuous"/>
    </xf>
    <xf numFmtId="164" fontId="6" fillId="0" borderId="0" xfId="0" applyFont="1" applyAlignment="1" applyProtection="1">
      <alignment horizontal="centerContinuous"/>
      <protection/>
    </xf>
    <xf numFmtId="164" fontId="7" fillId="0" borderId="0" xfId="0" applyFont="1" applyAlignment="1">
      <alignment horizontal="centerContinuous"/>
    </xf>
    <xf numFmtId="164" fontId="7" fillId="0" borderId="0" xfId="0" applyFont="1" applyAlignment="1" applyProtection="1">
      <alignment horizontal="centerContinuous"/>
      <protection/>
    </xf>
    <xf numFmtId="49" fontId="7" fillId="0" borderId="0" xfId="0" applyNumberFormat="1" applyFont="1" applyAlignment="1">
      <alignment horizontal="centerContinuous"/>
    </xf>
    <xf numFmtId="164" fontId="6" fillId="0" borderId="0" xfId="0" applyFont="1" applyAlignment="1">
      <alignment horizontal="centerContinuous"/>
    </xf>
    <xf numFmtId="164" fontId="0" fillId="0" borderId="0" xfId="0" applyFont="1" applyAlignment="1">
      <alignment/>
    </xf>
    <xf numFmtId="164" fontId="5" fillId="0" borderId="0" xfId="0" applyFont="1" applyAlignment="1">
      <alignment/>
    </xf>
    <xf numFmtId="164" fontId="5" fillId="0" borderId="0" xfId="0" applyFont="1" applyAlignment="1" applyProtection="1">
      <alignment horizontal="left"/>
      <protection/>
    </xf>
    <xf numFmtId="37" fontId="5" fillId="0" borderId="0" xfId="0" applyNumberFormat="1" applyFont="1" applyAlignment="1" applyProtection="1">
      <alignment/>
      <protection/>
    </xf>
    <xf numFmtId="164" fontId="6" fillId="0" borderId="0" xfId="0" applyFont="1" applyAlignment="1">
      <alignment/>
    </xf>
    <xf numFmtId="164" fontId="6" fillId="0" borderId="0" xfId="0" applyFont="1" applyAlignment="1" applyProtection="1">
      <alignment horizontal="left"/>
      <protection/>
    </xf>
    <xf numFmtId="164" fontId="6" fillId="0" borderId="0" xfId="0" applyFont="1" applyAlignment="1" applyProtection="1">
      <alignment horizontal="right"/>
      <protection/>
    </xf>
    <xf numFmtId="164" fontId="5" fillId="0" borderId="10" xfId="0" applyFont="1" applyBorder="1" applyAlignment="1" applyProtection="1">
      <alignment horizontal="left"/>
      <protection/>
    </xf>
    <xf numFmtId="37" fontId="6" fillId="0" borderId="10" xfId="0" applyNumberFormat="1" applyFont="1" applyBorder="1" applyAlignment="1" applyProtection="1">
      <alignment/>
      <protection/>
    </xf>
    <xf numFmtId="164" fontId="5" fillId="0" borderId="0" xfId="0" applyFont="1" applyBorder="1" applyAlignment="1" applyProtection="1">
      <alignment horizontal="left"/>
      <protection/>
    </xf>
    <xf numFmtId="37" fontId="5" fillId="0" borderId="0" xfId="0" applyNumberFormat="1" applyFont="1" applyBorder="1" applyAlignment="1" applyProtection="1">
      <alignment/>
      <protection/>
    </xf>
    <xf numFmtId="14" fontId="0" fillId="0" borderId="0" xfId="0" applyNumberFormat="1" applyAlignment="1">
      <alignment/>
    </xf>
    <xf numFmtId="165" fontId="5" fillId="0" borderId="0" xfId="0" applyNumberFormat="1" applyFont="1" applyBorder="1" applyAlignment="1" applyProtection="1">
      <alignment/>
      <protection/>
    </xf>
    <xf numFmtId="37" fontId="6" fillId="0" borderId="0" xfId="0" applyNumberFormat="1" applyFont="1" applyBorder="1" applyAlignment="1" applyProtection="1">
      <alignment/>
      <protection/>
    </xf>
    <xf numFmtId="164" fontId="6" fillId="0" borderId="0" xfId="0" applyFont="1" applyBorder="1" applyAlignment="1" applyProtection="1">
      <alignment horizontal="left"/>
      <protection/>
    </xf>
    <xf numFmtId="37" fontId="5" fillId="0" borderId="0" xfId="0" applyNumberFormat="1" applyFont="1" applyFill="1" applyBorder="1" applyAlignment="1" applyProtection="1">
      <alignment/>
      <protection/>
    </xf>
    <xf numFmtId="169" fontId="5" fillId="0" borderId="0" xfId="0" applyNumberFormat="1" applyFont="1" applyAlignment="1" applyProtection="1">
      <alignment/>
      <protection/>
    </xf>
    <xf numFmtId="164" fontId="6" fillId="0" borderId="10" xfId="0" applyFont="1" applyBorder="1" applyAlignment="1" applyProtection="1">
      <alignment horizontal="left"/>
      <protection/>
    </xf>
    <xf numFmtId="169" fontId="6" fillId="0" borderId="10" xfId="0" applyNumberFormat="1" applyFont="1" applyBorder="1" applyAlignment="1" applyProtection="1">
      <alignment/>
      <protection/>
    </xf>
    <xf numFmtId="169" fontId="6" fillId="0" borderId="0" xfId="0" applyNumberFormat="1" applyFont="1" applyAlignment="1" applyProtection="1">
      <alignment/>
      <protection/>
    </xf>
    <xf numFmtId="164" fontId="0" fillId="0" borderId="0" xfId="0" applyFont="1" applyAlignment="1">
      <alignment/>
    </xf>
    <xf numFmtId="164" fontId="5" fillId="0" borderId="0" xfId="0" applyFont="1" applyFill="1" applyBorder="1" applyAlignment="1" applyProtection="1">
      <alignment horizontal="left"/>
      <protection/>
    </xf>
    <xf numFmtId="37" fontId="6" fillId="0" borderId="11" xfId="0" applyNumberFormat="1" applyFont="1" applyBorder="1" applyAlignment="1" applyProtection="1">
      <alignment/>
      <protection/>
    </xf>
    <xf numFmtId="169" fontId="6" fillId="0" borderId="11" xfId="0" applyNumberFormat="1" applyFont="1" applyBorder="1" applyAlignment="1" applyProtection="1">
      <alignment/>
      <protection/>
    </xf>
    <xf numFmtId="164" fontId="6" fillId="0" borderId="11" xfId="0" applyFont="1" applyBorder="1" applyAlignment="1" applyProtection="1">
      <alignment horizontal="left"/>
      <protection/>
    </xf>
    <xf numFmtId="168" fontId="6" fillId="0" borderId="10" xfId="42" applyNumberFormat="1" applyFont="1" applyBorder="1" applyAlignment="1">
      <alignment/>
    </xf>
    <xf numFmtId="164" fontId="8" fillId="0" borderId="0" xfId="0" applyFont="1" applyBorder="1" applyAlignment="1" applyProtection="1">
      <alignment horizontal="left"/>
      <protection/>
    </xf>
    <xf numFmtId="169" fontId="0" fillId="0" borderId="0" xfId="57" applyNumberFormat="1" applyFont="1" applyAlignment="1">
      <alignment/>
    </xf>
    <xf numFmtId="169" fontId="5" fillId="0" borderId="12" xfId="0" applyNumberFormat="1" applyFont="1" applyBorder="1" applyAlignment="1" applyProtection="1">
      <alignment/>
      <protection/>
    </xf>
    <xf numFmtId="169" fontId="6" fillId="0" borderId="10" xfId="0" applyNumberFormat="1" applyFont="1" applyBorder="1" applyAlignment="1" applyProtection="1">
      <alignment/>
      <protection/>
    </xf>
    <xf numFmtId="37" fontId="6" fillId="0" borderId="10" xfId="0" applyNumberFormat="1"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zoomScalePageLayoutView="0" workbookViewId="0" topLeftCell="A1">
      <selection activeCell="F30" sqref="F30:G34"/>
    </sheetView>
  </sheetViews>
  <sheetFormatPr defaultColWidth="9.625" defaultRowHeight="12.75"/>
  <cols>
    <col min="1" max="1" width="3.625" style="0" customWidth="1"/>
    <col min="2" max="2" width="7.625" style="0" customWidth="1"/>
    <col min="3" max="4" width="11.625" style="0" customWidth="1"/>
    <col min="5" max="5" width="8.625" style="0" customWidth="1"/>
    <col min="6" max="7" width="11.625" style="0" customWidth="1"/>
  </cols>
  <sheetData>
    <row r="1" spans="1:8" ht="15.75">
      <c r="A1" s="3" t="s">
        <v>23</v>
      </c>
      <c r="B1" s="3"/>
      <c r="C1" s="4"/>
      <c r="D1" s="3"/>
      <c r="E1" s="3"/>
      <c r="F1" s="3"/>
      <c r="G1" s="3"/>
      <c r="H1" s="3"/>
    </row>
    <row r="2" spans="1:8" ht="15.75">
      <c r="A2" s="3" t="s">
        <v>0</v>
      </c>
      <c r="B2" s="3"/>
      <c r="C2" s="3"/>
      <c r="D2" s="4"/>
      <c r="E2" s="3"/>
      <c r="F2" s="3"/>
      <c r="G2" s="3"/>
      <c r="H2" s="3"/>
    </row>
    <row r="3" spans="1:8" ht="15.75">
      <c r="A3" s="5" t="s">
        <v>34</v>
      </c>
      <c r="B3" s="3"/>
      <c r="C3" s="3"/>
      <c r="D3" s="4"/>
      <c r="E3" s="3"/>
      <c r="F3" s="3"/>
      <c r="G3" s="3"/>
      <c r="H3" s="3"/>
    </row>
    <row r="4" spans="1:8" ht="12.75">
      <c r="A4" s="6"/>
      <c r="B4" s="6"/>
      <c r="C4" s="6"/>
      <c r="D4" s="6"/>
      <c r="E4" s="6"/>
      <c r="F4" s="6"/>
      <c r="G4" s="6"/>
      <c r="H4" s="6"/>
    </row>
    <row r="5" spans="1:8" ht="12">
      <c r="A5" s="7"/>
      <c r="B5" s="7"/>
      <c r="C5" s="7"/>
      <c r="D5" s="7"/>
      <c r="E5" s="7"/>
      <c r="F5" s="7"/>
      <c r="G5" s="7"/>
      <c r="H5" s="7"/>
    </row>
    <row r="6" spans="1:8" ht="12.75">
      <c r="A6" s="1" t="s">
        <v>1</v>
      </c>
      <c r="B6" s="1"/>
      <c r="C6" s="2"/>
      <c r="D6" s="1"/>
      <c r="E6" s="1"/>
      <c r="F6" s="2" t="s">
        <v>2</v>
      </c>
      <c r="G6" s="1"/>
      <c r="H6" s="1"/>
    </row>
    <row r="7" spans="1:8" ht="12.75">
      <c r="A7" s="8"/>
      <c r="B7" s="8"/>
      <c r="C7" s="8"/>
      <c r="D7" s="8"/>
      <c r="E7" s="8"/>
      <c r="F7" s="8"/>
      <c r="G7" s="8"/>
      <c r="H7" s="8"/>
    </row>
    <row r="8" spans="1:8" ht="12.75">
      <c r="A8" s="11"/>
      <c r="B8" s="12" t="s">
        <v>3</v>
      </c>
      <c r="C8" s="13">
        <v>2011</v>
      </c>
      <c r="D8" s="13">
        <v>2010</v>
      </c>
      <c r="E8" s="12" t="s">
        <v>4</v>
      </c>
      <c r="F8" s="13">
        <v>2011</v>
      </c>
      <c r="G8" s="13">
        <v>2010</v>
      </c>
      <c r="H8" s="12" t="s">
        <v>4</v>
      </c>
    </row>
    <row r="9" spans="1:8" ht="12.75">
      <c r="A9" s="8"/>
      <c r="B9" s="9" t="s">
        <v>5</v>
      </c>
      <c r="C9" s="10">
        <f aca="true" t="shared" si="0" ref="C9:D11">SUM(F9+C30+F30)</f>
        <v>398235</v>
      </c>
      <c r="D9" s="10">
        <f t="shared" si="0"/>
        <v>328023</v>
      </c>
      <c r="E9" s="23">
        <f aca="true" t="shared" si="1" ref="E9:E25">(+C9-D9)/D9</f>
        <v>0.21404596628894926</v>
      </c>
      <c r="F9" s="10">
        <v>194409</v>
      </c>
      <c r="G9" s="10">
        <v>181729</v>
      </c>
      <c r="H9" s="23">
        <f>(+F9-G9)/G9</f>
        <v>0.06977422425699806</v>
      </c>
    </row>
    <row r="10" spans="1:8" ht="12.75">
      <c r="A10" s="8"/>
      <c r="B10" s="9" t="s">
        <v>6</v>
      </c>
      <c r="C10" s="10">
        <f t="shared" si="0"/>
        <v>375464</v>
      </c>
      <c r="D10" s="10">
        <f t="shared" si="0"/>
        <v>310630</v>
      </c>
      <c r="E10" s="23">
        <f t="shared" si="1"/>
        <v>0.20871776711843673</v>
      </c>
      <c r="F10" s="10">
        <v>184380</v>
      </c>
      <c r="G10" s="10">
        <v>159887</v>
      </c>
      <c r="H10" s="23">
        <f>(+F10-G10)/G10</f>
        <v>0.1531894400420297</v>
      </c>
    </row>
    <row r="11" spans="1:8" ht="12.75">
      <c r="A11" s="8"/>
      <c r="B11" s="9" t="s">
        <v>7</v>
      </c>
      <c r="C11" s="10">
        <f t="shared" si="0"/>
        <v>398307</v>
      </c>
      <c r="D11" s="10">
        <f t="shared" si="0"/>
        <v>377641</v>
      </c>
      <c r="E11" s="23">
        <f t="shared" si="1"/>
        <v>0.054723930929109925</v>
      </c>
      <c r="F11" s="10">
        <v>186697</v>
      </c>
      <c r="G11" s="10">
        <v>203842</v>
      </c>
      <c r="H11" s="23">
        <f>(+F11-G11)/G11</f>
        <v>-0.08410926109437701</v>
      </c>
    </row>
    <row r="12" spans="1:8" ht="12.75">
      <c r="A12" s="8"/>
      <c r="B12" s="24" t="s">
        <v>8</v>
      </c>
      <c r="C12" s="15">
        <f>SUM(C9:C11)</f>
        <v>1172006</v>
      </c>
      <c r="D12" s="15">
        <f>SUM(D9:D11)</f>
        <v>1016294</v>
      </c>
      <c r="E12" s="25">
        <f t="shared" si="1"/>
        <v>0.15321550653649435</v>
      </c>
      <c r="F12" s="37">
        <f>SUM(F9:F11)</f>
        <v>565486</v>
      </c>
      <c r="G12" s="37">
        <f>SUM(G9:G11)</f>
        <v>545458</v>
      </c>
      <c r="H12" s="25">
        <f>(+F12-G12)/G12</f>
        <v>0.03671776745413946</v>
      </c>
    </row>
    <row r="13" spans="1:8" ht="12.75">
      <c r="A13" s="8"/>
      <c r="B13" s="9" t="s">
        <v>9</v>
      </c>
      <c r="C13" s="10">
        <f aca="true" t="shared" si="2" ref="C13:D15">SUM(F13+C34+F34)</f>
        <v>395718</v>
      </c>
      <c r="D13" s="10">
        <f t="shared" si="2"/>
        <v>331503</v>
      </c>
      <c r="E13" s="23">
        <f t="shared" si="1"/>
        <v>0.1937086542203238</v>
      </c>
      <c r="F13" s="10">
        <v>177857</v>
      </c>
      <c r="G13" s="10">
        <v>165470</v>
      </c>
      <c r="H13" s="23">
        <f aca="true" t="shared" si="3" ref="H13:H25">(+F13-G13)/G13</f>
        <v>0.07485949114643138</v>
      </c>
    </row>
    <row r="14" spans="1:8" ht="12.75">
      <c r="A14" s="8"/>
      <c r="B14" s="9" t="s">
        <v>10</v>
      </c>
      <c r="C14" s="10">
        <f t="shared" si="2"/>
        <v>0</v>
      </c>
      <c r="D14" s="10">
        <f t="shared" si="2"/>
        <v>0</v>
      </c>
      <c r="E14" s="23" t="e">
        <f t="shared" si="1"/>
        <v>#DIV/0!</v>
      </c>
      <c r="F14" s="10"/>
      <c r="G14" s="10"/>
      <c r="H14" s="23" t="e">
        <f t="shared" si="3"/>
        <v>#DIV/0!</v>
      </c>
    </row>
    <row r="15" spans="1:8" ht="12.75">
      <c r="A15" s="8"/>
      <c r="B15" s="9" t="s">
        <v>11</v>
      </c>
      <c r="C15" s="10">
        <f t="shared" si="2"/>
        <v>0</v>
      </c>
      <c r="D15" s="10">
        <f t="shared" si="2"/>
        <v>0</v>
      </c>
      <c r="E15" s="23" t="e">
        <f t="shared" si="1"/>
        <v>#DIV/0!</v>
      </c>
      <c r="F15" s="10"/>
      <c r="G15" s="10"/>
      <c r="H15" s="23" t="e">
        <f t="shared" si="3"/>
        <v>#DIV/0!</v>
      </c>
    </row>
    <row r="16" spans="1:8" ht="12.75">
      <c r="A16" s="8"/>
      <c r="B16" s="24" t="s">
        <v>12</v>
      </c>
      <c r="C16" s="15">
        <f>SUM(C13:C15)</f>
        <v>395718</v>
      </c>
      <c r="D16" s="15">
        <f>SUM(D13:D15)</f>
        <v>331503</v>
      </c>
      <c r="E16" s="25">
        <f t="shared" si="1"/>
        <v>0.1937086542203238</v>
      </c>
      <c r="F16" s="15">
        <f>SUM(F13:F15)</f>
        <v>177857</v>
      </c>
      <c r="G16" s="15">
        <f>SUM(G13:G15)</f>
        <v>165470</v>
      </c>
      <c r="H16" s="25">
        <f t="shared" si="3"/>
        <v>0.07485949114643138</v>
      </c>
    </row>
    <row r="17" spans="1:8" ht="12.75">
      <c r="A17" s="8"/>
      <c r="B17" s="16" t="s">
        <v>13</v>
      </c>
      <c r="C17" s="10">
        <f aca="true" t="shared" si="4" ref="C17:D19">SUM(F17+C38+F38)</f>
        <v>0</v>
      </c>
      <c r="D17" s="10">
        <f t="shared" si="4"/>
        <v>0</v>
      </c>
      <c r="E17" s="23" t="e">
        <f t="shared" si="1"/>
        <v>#DIV/0!</v>
      </c>
      <c r="F17" s="10"/>
      <c r="G17" s="10"/>
      <c r="H17" s="23" t="e">
        <f t="shared" si="3"/>
        <v>#DIV/0!</v>
      </c>
    </row>
    <row r="18" spans="1:8" ht="12.75">
      <c r="A18" s="8"/>
      <c r="B18" s="16" t="s">
        <v>14</v>
      </c>
      <c r="C18" s="10">
        <f t="shared" si="4"/>
        <v>0</v>
      </c>
      <c r="D18" s="10">
        <f t="shared" si="4"/>
        <v>0</v>
      </c>
      <c r="E18" s="23" t="e">
        <f t="shared" si="1"/>
        <v>#DIV/0!</v>
      </c>
      <c r="F18" s="10"/>
      <c r="G18" s="10"/>
      <c r="H18" s="23" t="e">
        <f t="shared" si="3"/>
        <v>#DIV/0!</v>
      </c>
    </row>
    <row r="19" spans="1:8" ht="12.75">
      <c r="A19" s="8"/>
      <c r="B19" s="16" t="s">
        <v>15</v>
      </c>
      <c r="C19" s="10">
        <f t="shared" si="4"/>
        <v>0</v>
      </c>
      <c r="D19" s="10">
        <f t="shared" si="4"/>
        <v>0</v>
      </c>
      <c r="E19" s="23" t="e">
        <f t="shared" si="1"/>
        <v>#DIV/0!</v>
      </c>
      <c r="F19" s="10"/>
      <c r="G19" s="10"/>
      <c r="H19" s="23" t="e">
        <f t="shared" si="3"/>
        <v>#DIV/0!</v>
      </c>
    </row>
    <row r="20" spans="1:8" ht="12.75">
      <c r="A20" s="8"/>
      <c r="B20" s="24" t="s">
        <v>16</v>
      </c>
      <c r="C20" s="15">
        <f>SUM(C17:C19)</f>
        <v>0</v>
      </c>
      <c r="D20" s="15">
        <f>SUM(D17:D19)</f>
        <v>0</v>
      </c>
      <c r="E20" s="25" t="e">
        <f t="shared" si="1"/>
        <v>#DIV/0!</v>
      </c>
      <c r="F20" s="15">
        <f>SUM(F17:F19)</f>
        <v>0</v>
      </c>
      <c r="G20" s="15">
        <f>SUM(G17:G19)</f>
        <v>0</v>
      </c>
      <c r="H20" s="25" t="e">
        <f t="shared" si="3"/>
        <v>#DIV/0!</v>
      </c>
    </row>
    <row r="21" spans="1:8" ht="12.75">
      <c r="A21" s="8"/>
      <c r="B21" s="16" t="s">
        <v>17</v>
      </c>
      <c r="C21" s="10">
        <f aca="true" t="shared" si="5" ref="C21:D23">SUM(F21+C42+F42)</f>
        <v>0</v>
      </c>
      <c r="D21" s="10">
        <f t="shared" si="5"/>
        <v>0</v>
      </c>
      <c r="E21" s="23" t="e">
        <f t="shared" si="1"/>
        <v>#DIV/0!</v>
      </c>
      <c r="F21" s="10"/>
      <c r="G21" s="10"/>
      <c r="H21" s="23" t="e">
        <f t="shared" si="3"/>
        <v>#DIV/0!</v>
      </c>
    </row>
    <row r="22" spans="1:8" ht="12.75">
      <c r="A22" s="8"/>
      <c r="B22" s="16" t="s">
        <v>18</v>
      </c>
      <c r="C22" s="10">
        <f t="shared" si="5"/>
        <v>0</v>
      </c>
      <c r="D22" s="10">
        <f t="shared" si="5"/>
        <v>0</v>
      </c>
      <c r="E22" s="23" t="e">
        <f t="shared" si="1"/>
        <v>#DIV/0!</v>
      </c>
      <c r="F22" s="10"/>
      <c r="G22" s="10"/>
      <c r="H22" s="23" t="e">
        <f t="shared" si="3"/>
        <v>#DIV/0!</v>
      </c>
    </row>
    <row r="23" spans="1:8" ht="12.75">
      <c r="A23" s="8"/>
      <c r="B23" s="16" t="s">
        <v>19</v>
      </c>
      <c r="C23" s="10">
        <f t="shared" si="5"/>
        <v>0</v>
      </c>
      <c r="D23" s="10">
        <f t="shared" si="5"/>
        <v>0</v>
      </c>
      <c r="E23" s="23" t="e">
        <f t="shared" si="1"/>
        <v>#DIV/0!</v>
      </c>
      <c r="F23" s="10"/>
      <c r="G23" s="10"/>
      <c r="H23" s="23" t="e">
        <f t="shared" si="3"/>
        <v>#DIV/0!</v>
      </c>
    </row>
    <row r="24" spans="1:8" ht="12.75">
      <c r="A24" s="8"/>
      <c r="B24" s="24" t="s">
        <v>20</v>
      </c>
      <c r="C24" s="15">
        <f>SUM(C21:C23)</f>
        <v>0</v>
      </c>
      <c r="D24" s="15">
        <f>SUM(D21:D23)</f>
        <v>0</v>
      </c>
      <c r="E24" s="25" t="e">
        <f t="shared" si="1"/>
        <v>#DIV/0!</v>
      </c>
      <c r="F24" s="15">
        <f>SUM(F21:F23)</f>
        <v>0</v>
      </c>
      <c r="G24" s="15">
        <f>SUM(G21:G23)</f>
        <v>0</v>
      </c>
      <c r="H24" s="25" t="e">
        <f t="shared" si="3"/>
        <v>#DIV/0!</v>
      </c>
    </row>
    <row r="25" spans="1:8" ht="13.5" thickBot="1">
      <c r="A25" s="8"/>
      <c r="B25" s="31" t="s">
        <v>27</v>
      </c>
      <c r="C25" s="29">
        <f>SUM(C12+C16+C20+C24)</f>
        <v>1567724</v>
      </c>
      <c r="D25" s="29">
        <f>SUM(D12+D16+D20+D24)</f>
        <v>1347797</v>
      </c>
      <c r="E25" s="30">
        <f t="shared" si="1"/>
        <v>0.16317516658665956</v>
      </c>
      <c r="F25" s="29">
        <f>SUM(F12+F16+F20+F24)</f>
        <v>743343</v>
      </c>
      <c r="G25" s="29">
        <f>SUM(G12+G16+G20+G24)</f>
        <v>710928</v>
      </c>
      <c r="H25" s="30">
        <f t="shared" si="3"/>
        <v>0.045595334548646275</v>
      </c>
    </row>
    <row r="26" spans="1:8" ht="13.5" thickTop="1">
      <c r="A26" s="8"/>
      <c r="B26" s="21"/>
      <c r="C26" s="20"/>
      <c r="D26" s="20"/>
      <c r="E26" s="26"/>
      <c r="F26" s="20"/>
      <c r="G26" s="20"/>
      <c r="H26" s="26"/>
    </row>
    <row r="27" spans="1:8" ht="12.75">
      <c r="A27" s="8"/>
      <c r="B27" s="16"/>
      <c r="C27" s="2" t="s">
        <v>21</v>
      </c>
      <c r="D27" s="1"/>
      <c r="E27" s="1"/>
      <c r="F27" s="2" t="s">
        <v>22</v>
      </c>
      <c r="G27" s="1"/>
      <c r="H27" s="1"/>
    </row>
    <row r="28" spans="1:8" ht="12.75">
      <c r="A28" s="8"/>
      <c r="B28" s="1"/>
      <c r="C28" s="8"/>
      <c r="D28" s="8"/>
      <c r="E28" s="8"/>
      <c r="F28" s="8"/>
      <c r="G28" s="8"/>
      <c r="H28" s="8"/>
    </row>
    <row r="29" spans="1:8" ht="12.75">
      <c r="A29" s="8"/>
      <c r="B29" s="8"/>
      <c r="C29" s="13">
        <v>2011</v>
      </c>
      <c r="D29" s="13">
        <v>2010</v>
      </c>
      <c r="E29" s="12" t="s">
        <v>4</v>
      </c>
      <c r="F29" s="13">
        <v>2011</v>
      </c>
      <c r="G29" s="13">
        <v>2010</v>
      </c>
      <c r="H29" s="12" t="s">
        <v>4</v>
      </c>
    </row>
    <row r="30" spans="1:8" ht="12.75">
      <c r="A30" s="8"/>
      <c r="B30" s="9" t="s">
        <v>5</v>
      </c>
      <c r="C30" s="10">
        <v>51729</v>
      </c>
      <c r="D30" s="10">
        <v>32753</v>
      </c>
      <c r="E30" s="23">
        <f aca="true" t="shared" si="6" ref="E30:E46">(+C30-D30)/D30</f>
        <v>0.5793667755625439</v>
      </c>
      <c r="F30" s="10">
        <v>152097</v>
      </c>
      <c r="G30" s="10">
        <v>113541</v>
      </c>
      <c r="H30" s="23">
        <f aca="true" t="shared" si="7" ref="H30:H46">(+F30-G30)/G30</f>
        <v>0.3395777736676619</v>
      </c>
    </row>
    <row r="31" spans="1:8" ht="12.75">
      <c r="A31" s="8"/>
      <c r="B31" s="9" t="s">
        <v>6</v>
      </c>
      <c r="C31" s="10">
        <v>52775</v>
      </c>
      <c r="D31" s="10">
        <v>39138</v>
      </c>
      <c r="E31" s="23">
        <f t="shared" si="6"/>
        <v>0.3484337472533088</v>
      </c>
      <c r="F31" s="10">
        <v>138309</v>
      </c>
      <c r="G31" s="10">
        <v>111605</v>
      </c>
      <c r="H31" s="23">
        <f t="shared" si="7"/>
        <v>0.2392724340307334</v>
      </c>
    </row>
    <row r="32" spans="2:8" ht="12.75">
      <c r="B32" s="9" t="s">
        <v>7</v>
      </c>
      <c r="C32" s="17">
        <v>59700</v>
      </c>
      <c r="D32" s="17">
        <v>44082</v>
      </c>
      <c r="E32" s="23">
        <f t="shared" si="6"/>
        <v>0.35429426976997414</v>
      </c>
      <c r="F32" s="17">
        <v>151910</v>
      </c>
      <c r="G32" s="17">
        <v>129717</v>
      </c>
      <c r="H32" s="23">
        <f t="shared" si="7"/>
        <v>0.17108782965995206</v>
      </c>
    </row>
    <row r="33" spans="2:8" ht="12.75">
      <c r="B33" s="24" t="s">
        <v>8</v>
      </c>
      <c r="C33" s="37">
        <f>SUM(C30:C32)</f>
        <v>164204</v>
      </c>
      <c r="D33" s="37">
        <f>SUM(D30:D32)</f>
        <v>115973</v>
      </c>
      <c r="E33" s="25">
        <f t="shared" si="6"/>
        <v>0.41588128271235547</v>
      </c>
      <c r="F33" s="37">
        <f>SUM(F30:F32)</f>
        <v>442316</v>
      </c>
      <c r="G33" s="37">
        <f>SUM(G30:G32)</f>
        <v>354863</v>
      </c>
      <c r="H33" s="25">
        <f t="shared" si="7"/>
        <v>0.24644158449880657</v>
      </c>
    </row>
    <row r="34" spans="2:8" ht="12.75">
      <c r="B34" s="9" t="s">
        <v>9</v>
      </c>
      <c r="C34" s="10">
        <v>57458</v>
      </c>
      <c r="D34" s="10">
        <v>45948</v>
      </c>
      <c r="E34" s="23">
        <f t="shared" si="6"/>
        <v>0.2505005658570558</v>
      </c>
      <c r="F34" s="17">
        <v>160403</v>
      </c>
      <c r="G34" s="17">
        <v>120085</v>
      </c>
      <c r="H34" s="23">
        <f t="shared" si="7"/>
        <v>0.3357455135945372</v>
      </c>
    </row>
    <row r="35" spans="2:8" ht="12.75">
      <c r="B35" s="9" t="s">
        <v>10</v>
      </c>
      <c r="C35" s="10"/>
      <c r="D35" s="10"/>
      <c r="E35" s="23" t="e">
        <f t="shared" si="6"/>
        <v>#DIV/0!</v>
      </c>
      <c r="F35" s="17"/>
      <c r="G35" s="17"/>
      <c r="H35" s="23" t="e">
        <f t="shared" si="7"/>
        <v>#DIV/0!</v>
      </c>
    </row>
    <row r="36" spans="2:8" ht="12.75">
      <c r="B36" s="9" t="s">
        <v>11</v>
      </c>
      <c r="C36" s="17"/>
      <c r="D36" s="17"/>
      <c r="E36" s="23" t="e">
        <f t="shared" si="6"/>
        <v>#DIV/0!</v>
      </c>
      <c r="F36" s="17"/>
      <c r="G36" s="17"/>
      <c r="H36" s="23" t="e">
        <f t="shared" si="7"/>
        <v>#DIV/0!</v>
      </c>
    </row>
    <row r="37" spans="2:8" ht="12.75">
      <c r="B37" s="24" t="s">
        <v>12</v>
      </c>
      <c r="C37" s="15">
        <f>SUM(C34:C36)</f>
        <v>57458</v>
      </c>
      <c r="D37" s="15">
        <f>SUM(D34:D36)</f>
        <v>45948</v>
      </c>
      <c r="E37" s="25">
        <f t="shared" si="6"/>
        <v>0.2505005658570558</v>
      </c>
      <c r="F37" s="15">
        <f>SUM(F34:F36)</f>
        <v>160403</v>
      </c>
      <c r="G37" s="15">
        <f>SUM(G34:G36)</f>
        <v>120085</v>
      </c>
      <c r="H37" s="25">
        <f t="shared" si="7"/>
        <v>0.3357455135945372</v>
      </c>
    </row>
    <row r="38" spans="2:8" ht="12.75">
      <c r="B38" s="16" t="s">
        <v>13</v>
      </c>
      <c r="C38" s="22"/>
      <c r="D38" s="22"/>
      <c r="E38" s="23" t="e">
        <f t="shared" si="6"/>
        <v>#DIV/0!</v>
      </c>
      <c r="F38" s="22"/>
      <c r="G38" s="22"/>
      <c r="H38" s="23" t="e">
        <f t="shared" si="7"/>
        <v>#DIV/0!</v>
      </c>
    </row>
    <row r="39" spans="2:10" ht="12.75">
      <c r="B39" s="16" t="s">
        <v>14</v>
      </c>
      <c r="C39" s="22"/>
      <c r="D39" s="22"/>
      <c r="E39" s="23" t="e">
        <f t="shared" si="6"/>
        <v>#DIV/0!</v>
      </c>
      <c r="F39" s="22"/>
      <c r="G39" s="22"/>
      <c r="H39" s="23" t="e">
        <f t="shared" si="7"/>
        <v>#DIV/0!</v>
      </c>
      <c r="J39" s="34"/>
    </row>
    <row r="40" spans="2:8" ht="12.75">
      <c r="B40" s="16" t="s">
        <v>15</v>
      </c>
      <c r="C40" s="22"/>
      <c r="D40" s="22"/>
      <c r="E40" s="23" t="e">
        <f t="shared" si="6"/>
        <v>#DIV/0!</v>
      </c>
      <c r="F40" s="22"/>
      <c r="G40" s="22"/>
      <c r="H40" s="23" t="e">
        <f t="shared" si="7"/>
        <v>#DIV/0!</v>
      </c>
    </row>
    <row r="41" spans="2:8" ht="12.75">
      <c r="B41" s="24" t="s">
        <v>16</v>
      </c>
      <c r="C41" s="32">
        <f>SUM(C38:C40)</f>
        <v>0</v>
      </c>
      <c r="D41" s="32">
        <f>SUM(D38:D40)</f>
        <v>0</v>
      </c>
      <c r="E41" s="25" t="e">
        <f t="shared" si="6"/>
        <v>#DIV/0!</v>
      </c>
      <c r="F41" s="32">
        <f>SUM(F38:F40)</f>
        <v>0</v>
      </c>
      <c r="G41" s="32">
        <f>SUM(G38:G40)</f>
        <v>0</v>
      </c>
      <c r="H41" s="25" t="e">
        <f t="shared" si="7"/>
        <v>#DIV/0!</v>
      </c>
    </row>
    <row r="42" spans="2:8" ht="12.75">
      <c r="B42" s="16" t="s">
        <v>17</v>
      </c>
      <c r="C42" s="22"/>
      <c r="D42" s="22"/>
      <c r="E42" s="23" t="e">
        <f t="shared" si="6"/>
        <v>#DIV/0!</v>
      </c>
      <c r="F42" s="22"/>
      <c r="G42" s="22"/>
      <c r="H42" s="23" t="e">
        <f t="shared" si="7"/>
        <v>#DIV/0!</v>
      </c>
    </row>
    <row r="43" spans="2:8" ht="12.75">
      <c r="B43" s="16" t="s">
        <v>18</v>
      </c>
      <c r="C43" s="22"/>
      <c r="D43" s="22"/>
      <c r="E43" s="23" t="e">
        <f t="shared" si="6"/>
        <v>#DIV/0!</v>
      </c>
      <c r="F43" s="22"/>
      <c r="G43" s="22"/>
      <c r="H43" s="23" t="e">
        <f t="shared" si="7"/>
        <v>#DIV/0!</v>
      </c>
    </row>
    <row r="44" spans="2:8" ht="12.75">
      <c r="B44" s="16" t="s">
        <v>19</v>
      </c>
      <c r="C44" s="22"/>
      <c r="D44" s="22"/>
      <c r="E44" s="23" t="e">
        <f t="shared" si="6"/>
        <v>#DIV/0!</v>
      </c>
      <c r="F44" s="22"/>
      <c r="G44" s="22"/>
      <c r="H44" s="23" t="e">
        <f t="shared" si="7"/>
        <v>#DIV/0!</v>
      </c>
    </row>
    <row r="45" spans="2:8" ht="12.75">
      <c r="B45" s="24" t="s">
        <v>25</v>
      </c>
      <c r="C45" s="32">
        <f>SUM(C42:C44)</f>
        <v>0</v>
      </c>
      <c r="D45" s="32">
        <f>SUM(D42:D44)</f>
        <v>0</v>
      </c>
      <c r="E45" s="25" t="e">
        <f t="shared" si="6"/>
        <v>#DIV/0!</v>
      </c>
      <c r="F45" s="32">
        <f>SUM(F42:F44)</f>
        <v>0</v>
      </c>
      <c r="G45" s="32">
        <f>SUM(G42:G44)</f>
        <v>0</v>
      </c>
      <c r="H45" s="25" t="e">
        <f t="shared" si="7"/>
        <v>#DIV/0!</v>
      </c>
    </row>
    <row r="46" spans="2:8" ht="13.5" thickBot="1">
      <c r="B46" s="31" t="s">
        <v>27</v>
      </c>
      <c r="C46" s="29">
        <f>SUM(C33+C37+C41+C45)</f>
        <v>221662</v>
      </c>
      <c r="D46" s="29">
        <f>SUM(D33+D37+D41+D45)</f>
        <v>161921</v>
      </c>
      <c r="E46" s="30">
        <f t="shared" si="6"/>
        <v>0.36895152574403567</v>
      </c>
      <c r="F46" s="29">
        <f>SUM(F33+F37+F41+F45)</f>
        <v>602719</v>
      </c>
      <c r="G46" s="29">
        <f>SUM(G33+G37+G41+G45)</f>
        <v>474948</v>
      </c>
      <c r="H46" s="30">
        <f t="shared" si="7"/>
        <v>0.2690210296706166</v>
      </c>
    </row>
    <row r="47" ht="12.75" thickTop="1">
      <c r="B47" s="33"/>
    </row>
    <row r="48" ht="12.75">
      <c r="B48" s="28" t="s">
        <v>28</v>
      </c>
    </row>
  </sheetData>
  <sheetProtection/>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F30" sqref="F30:G34"/>
    </sheetView>
  </sheetViews>
  <sheetFormatPr defaultColWidth="10.875" defaultRowHeight="12.75"/>
  <cols>
    <col min="1" max="1" width="3.625" style="0" customWidth="1"/>
    <col min="2" max="2" width="7.625" style="0" customWidth="1"/>
    <col min="3" max="4" width="11.625" style="0" customWidth="1"/>
    <col min="5" max="5" width="8.625" style="0" customWidth="1"/>
    <col min="6" max="7" width="11.625" style="0" customWidth="1"/>
  </cols>
  <sheetData>
    <row r="1" spans="1:8" ht="15.75">
      <c r="A1" s="3" t="s">
        <v>23</v>
      </c>
      <c r="B1" s="3"/>
      <c r="C1" s="4"/>
      <c r="D1" s="3"/>
      <c r="E1" s="3"/>
      <c r="F1" s="3"/>
      <c r="G1" s="3"/>
      <c r="H1" s="3"/>
    </row>
    <row r="2" spans="1:8" ht="15.75">
      <c r="A2" s="3" t="s">
        <v>24</v>
      </c>
      <c r="B2" s="3"/>
      <c r="C2" s="4"/>
      <c r="D2" s="3"/>
      <c r="E2" s="3"/>
      <c r="F2" s="3"/>
      <c r="G2" s="3"/>
      <c r="H2" s="3"/>
    </row>
    <row r="3" spans="1:8" ht="15.75">
      <c r="A3" s="5" t="s">
        <v>34</v>
      </c>
      <c r="B3" s="3"/>
      <c r="C3" s="3"/>
      <c r="D3" s="4"/>
      <c r="E3" s="3"/>
      <c r="F3" s="3"/>
      <c r="G3" s="3"/>
      <c r="H3" s="3"/>
    </row>
    <row r="4" spans="2:8" ht="12.75">
      <c r="B4" s="6"/>
      <c r="C4" s="6"/>
      <c r="D4" s="6"/>
      <c r="E4" s="6"/>
      <c r="F4" s="6"/>
      <c r="G4" s="6"/>
      <c r="H4" s="6"/>
    </row>
    <row r="5" spans="2:8" ht="12">
      <c r="B5" s="27"/>
      <c r="C5" s="27"/>
      <c r="D5" s="27"/>
      <c r="E5" s="27"/>
      <c r="F5" s="27"/>
      <c r="G5" s="27"/>
      <c r="H5" s="27"/>
    </row>
    <row r="6" spans="1:8" ht="12.75">
      <c r="A6" s="1" t="s">
        <v>1</v>
      </c>
      <c r="B6" s="1"/>
      <c r="C6" s="2"/>
      <c r="D6" s="1"/>
      <c r="E6" s="1"/>
      <c r="F6" s="2" t="s">
        <v>2</v>
      </c>
      <c r="G6" s="1"/>
      <c r="H6" s="1"/>
    </row>
    <row r="7" spans="2:8" ht="12.75">
      <c r="B7" s="8"/>
      <c r="C7" s="8"/>
      <c r="D7" s="8"/>
      <c r="E7" s="8"/>
      <c r="F7" s="8"/>
      <c r="G7" s="8"/>
      <c r="H7" s="8"/>
    </row>
    <row r="8" spans="2:8" ht="12.75">
      <c r="B8" s="12" t="s">
        <v>3</v>
      </c>
      <c r="C8" s="13">
        <v>2011</v>
      </c>
      <c r="D8" s="13">
        <v>2010</v>
      </c>
      <c r="E8" s="12" t="s">
        <v>4</v>
      </c>
      <c r="F8" s="13">
        <v>2011</v>
      </c>
      <c r="G8" s="13">
        <v>2010</v>
      </c>
      <c r="H8" s="12" t="s">
        <v>4</v>
      </c>
    </row>
    <row r="9" spans="2:8" ht="12.75">
      <c r="B9" s="9" t="s">
        <v>5</v>
      </c>
      <c r="C9" s="10">
        <f aca="true" t="shared" si="0" ref="C9:D23">SUM(F9+C30+F30)</f>
        <v>140858</v>
      </c>
      <c r="D9" s="10">
        <f t="shared" si="0"/>
        <v>121555</v>
      </c>
      <c r="E9" s="23">
        <f>(+C9-D9)/D9</f>
        <v>0.15880054296409032</v>
      </c>
      <c r="F9" s="10">
        <v>59635</v>
      </c>
      <c r="G9" s="10">
        <v>46723</v>
      </c>
      <c r="H9" s="23">
        <f>(+F9-G9)/G9</f>
        <v>0.27635211780065494</v>
      </c>
    </row>
    <row r="10" spans="2:8" ht="12.75">
      <c r="B10" s="9" t="s">
        <v>6</v>
      </c>
      <c r="C10" s="10">
        <f t="shared" si="0"/>
        <v>157293</v>
      </c>
      <c r="D10" s="10">
        <f t="shared" si="0"/>
        <v>121770</v>
      </c>
      <c r="E10" s="23">
        <f>(+C10-D10)/D10</f>
        <v>0.29172209903917223</v>
      </c>
      <c r="F10" s="10">
        <v>63707</v>
      </c>
      <c r="G10" s="10">
        <v>50163</v>
      </c>
      <c r="H10" s="23">
        <f>(+F10-G10)/G10</f>
        <v>0.2699998006498814</v>
      </c>
    </row>
    <row r="11" spans="2:8" ht="12.75">
      <c r="B11" s="9" t="s">
        <v>7</v>
      </c>
      <c r="C11" s="10">
        <f t="shared" si="0"/>
        <v>199533</v>
      </c>
      <c r="D11" s="10">
        <f t="shared" si="0"/>
        <v>130851</v>
      </c>
      <c r="E11" s="23">
        <f>(+C11-D11)/D11</f>
        <v>0.5248870853107733</v>
      </c>
      <c r="F11" s="10">
        <v>97006</v>
      </c>
      <c r="G11" s="10">
        <v>56190</v>
      </c>
      <c r="H11" s="23">
        <f>(+F11-G11)/G11</f>
        <v>0.7263925965474284</v>
      </c>
    </row>
    <row r="12" spans="2:8" ht="12.75">
      <c r="B12" s="14" t="s">
        <v>8</v>
      </c>
      <c r="C12" s="32">
        <f>SUM(C9:C11)</f>
        <v>497684</v>
      </c>
      <c r="D12" s="32">
        <f>SUM(D9:D11)</f>
        <v>374176</v>
      </c>
      <c r="E12" s="25">
        <f>(+C12-D12)/D12</f>
        <v>0.3300799623706491</v>
      </c>
      <c r="F12" s="37">
        <f>SUM(F9:F11)</f>
        <v>220348</v>
      </c>
      <c r="G12" s="37">
        <f>SUM(G9:G11)</f>
        <v>153076</v>
      </c>
      <c r="H12" s="25">
        <f>(+F12-G12)/G12</f>
        <v>0.4394679766913167</v>
      </c>
    </row>
    <row r="13" spans="2:8" ht="12.75">
      <c r="B13" s="9" t="s">
        <v>9</v>
      </c>
      <c r="C13" s="10">
        <f t="shared" si="0"/>
        <v>172400</v>
      </c>
      <c r="D13" s="10">
        <f>SUM(G13+D34+G34)</f>
        <v>131990</v>
      </c>
      <c r="E13" s="23">
        <f aca="true" t="shared" si="1" ref="E13:E20">(+C13-D13)/D13</f>
        <v>0.30615955754223806</v>
      </c>
      <c r="F13" s="10">
        <v>90919</v>
      </c>
      <c r="G13" s="10">
        <v>58950</v>
      </c>
      <c r="H13" s="23">
        <f aca="true" t="shared" si="2" ref="H13:H20">(+F13-G13)/G13</f>
        <v>0.5423070398642917</v>
      </c>
    </row>
    <row r="14" spans="2:8" ht="12.75">
      <c r="B14" s="9" t="s">
        <v>10</v>
      </c>
      <c r="C14" s="10">
        <f t="shared" si="0"/>
        <v>0</v>
      </c>
      <c r="D14" s="10">
        <f>SUM(G14+D35+G35)</f>
        <v>0</v>
      </c>
      <c r="E14" s="23" t="e">
        <f t="shared" si="1"/>
        <v>#DIV/0!</v>
      </c>
      <c r="F14" s="10"/>
      <c r="G14" s="10"/>
      <c r="H14" s="23" t="e">
        <f t="shared" si="2"/>
        <v>#DIV/0!</v>
      </c>
    </row>
    <row r="15" spans="2:8" ht="12.75">
      <c r="B15" s="9" t="s">
        <v>11</v>
      </c>
      <c r="C15" s="10">
        <f t="shared" si="0"/>
        <v>0</v>
      </c>
      <c r="D15" s="10">
        <f>SUM(G15+D36+G36)</f>
        <v>0</v>
      </c>
      <c r="E15" s="23" t="e">
        <f t="shared" si="1"/>
        <v>#DIV/0!</v>
      </c>
      <c r="F15" s="10"/>
      <c r="G15" s="10"/>
      <c r="H15" s="23" t="e">
        <f t="shared" si="2"/>
        <v>#DIV/0!</v>
      </c>
    </row>
    <row r="16" spans="2:8" ht="12.75">
      <c r="B16" s="14" t="s">
        <v>12</v>
      </c>
      <c r="C16" s="32">
        <f>SUM(C13:C15)</f>
        <v>172400</v>
      </c>
      <c r="D16" s="32">
        <f>SUM(D13:D15)</f>
        <v>131990</v>
      </c>
      <c r="E16" s="25">
        <f t="shared" si="1"/>
        <v>0.30615955754223806</v>
      </c>
      <c r="F16" s="32">
        <f>SUM(F13:F15)</f>
        <v>90919</v>
      </c>
      <c r="G16" s="32">
        <f>SUM(G13:G15)</f>
        <v>58950</v>
      </c>
      <c r="H16" s="25">
        <f t="shared" si="2"/>
        <v>0.5423070398642917</v>
      </c>
    </row>
    <row r="17" spans="2:8" ht="12.75">
      <c r="B17" s="16" t="s">
        <v>13</v>
      </c>
      <c r="C17" s="10">
        <f t="shared" si="0"/>
        <v>0</v>
      </c>
      <c r="D17" s="10">
        <f>SUM(G17+D38+G38)</f>
        <v>0</v>
      </c>
      <c r="E17" s="23" t="e">
        <f t="shared" si="1"/>
        <v>#DIV/0!</v>
      </c>
      <c r="F17" s="10"/>
      <c r="G17" s="10"/>
      <c r="H17" s="23" t="e">
        <f t="shared" si="2"/>
        <v>#DIV/0!</v>
      </c>
    </row>
    <row r="18" spans="2:8" ht="12.75">
      <c r="B18" s="16" t="s">
        <v>14</v>
      </c>
      <c r="C18" s="10">
        <f t="shared" si="0"/>
        <v>0</v>
      </c>
      <c r="D18" s="10">
        <f>SUM(G18+D39+G39)</f>
        <v>0</v>
      </c>
      <c r="E18" s="23" t="e">
        <f t="shared" si="1"/>
        <v>#DIV/0!</v>
      </c>
      <c r="F18" s="10"/>
      <c r="G18" s="10"/>
      <c r="H18" s="23" t="e">
        <f t="shared" si="2"/>
        <v>#DIV/0!</v>
      </c>
    </row>
    <row r="19" spans="2:8" ht="12.75">
      <c r="B19" s="16" t="s">
        <v>15</v>
      </c>
      <c r="C19" s="10">
        <f t="shared" si="0"/>
        <v>0</v>
      </c>
      <c r="D19" s="10">
        <f>SUM(G19+D40+G40)</f>
        <v>0</v>
      </c>
      <c r="E19" s="23" t="e">
        <f t="shared" si="1"/>
        <v>#DIV/0!</v>
      </c>
      <c r="F19" s="10"/>
      <c r="G19" s="10"/>
      <c r="H19" s="23" t="e">
        <f t="shared" si="2"/>
        <v>#DIV/0!</v>
      </c>
    </row>
    <row r="20" spans="2:8" ht="12.75">
      <c r="B20" s="14" t="s">
        <v>16</v>
      </c>
      <c r="C20" s="15">
        <f>SUM(C17:C19)</f>
        <v>0</v>
      </c>
      <c r="D20" s="15">
        <f>SUM(D17:D19)</f>
        <v>0</v>
      </c>
      <c r="E20" s="25" t="e">
        <f t="shared" si="1"/>
        <v>#DIV/0!</v>
      </c>
      <c r="F20" s="15">
        <f>SUM(F17:F19)</f>
        <v>0</v>
      </c>
      <c r="G20" s="15">
        <f>SUM(G17:G19)</f>
        <v>0</v>
      </c>
      <c r="H20" s="25" t="e">
        <f t="shared" si="2"/>
        <v>#DIV/0!</v>
      </c>
    </row>
    <row r="21" spans="2:8" ht="12.75">
      <c r="B21" s="16" t="s">
        <v>17</v>
      </c>
      <c r="C21" s="10">
        <f t="shared" si="0"/>
        <v>0</v>
      </c>
      <c r="D21" s="10">
        <f>SUM(G21+D42+G42)</f>
        <v>0</v>
      </c>
      <c r="E21" s="23" t="e">
        <f>(+C21-D21)/D21</f>
        <v>#DIV/0!</v>
      </c>
      <c r="F21" s="17"/>
      <c r="G21" s="17"/>
      <c r="H21" s="23" t="e">
        <f>(+F21-G21)/G21</f>
        <v>#DIV/0!</v>
      </c>
    </row>
    <row r="22" spans="2:8" ht="12.75">
      <c r="B22" s="16" t="s">
        <v>18</v>
      </c>
      <c r="C22" s="10">
        <f t="shared" si="0"/>
        <v>0</v>
      </c>
      <c r="D22" s="10">
        <f>SUM(G22+D43+G43)</f>
        <v>0</v>
      </c>
      <c r="E22" s="23" t="e">
        <f>(+C22-D22)/D22</f>
        <v>#DIV/0!</v>
      </c>
      <c r="F22" s="17"/>
      <c r="G22" s="17"/>
      <c r="H22" s="23" t="e">
        <f>(+F22-G22)/G22</f>
        <v>#DIV/0!</v>
      </c>
    </row>
    <row r="23" spans="2:8" ht="12.75">
      <c r="B23" s="16" t="s">
        <v>19</v>
      </c>
      <c r="C23" s="10">
        <f t="shared" si="0"/>
        <v>0</v>
      </c>
      <c r="D23" s="10">
        <f>SUM(G23+D44+G44)</f>
        <v>0</v>
      </c>
      <c r="E23" s="23" t="e">
        <f>(+C23-D23)/D23</f>
        <v>#DIV/0!</v>
      </c>
      <c r="F23" s="17"/>
      <c r="G23" s="17"/>
      <c r="H23" s="23" t="e">
        <f>(+F23-G23)/G23</f>
        <v>#DIV/0!</v>
      </c>
    </row>
    <row r="24" spans="2:8" ht="12.75">
      <c r="B24" s="14" t="s">
        <v>20</v>
      </c>
      <c r="C24" s="15">
        <f>SUM(C21:C23)</f>
        <v>0</v>
      </c>
      <c r="D24" s="15">
        <f>SUM(D21:D23)</f>
        <v>0</v>
      </c>
      <c r="E24" s="25" t="e">
        <f>(+C24-D24)/D24</f>
        <v>#DIV/0!</v>
      </c>
      <c r="F24" s="15">
        <f>SUM(F21:F23)</f>
        <v>0</v>
      </c>
      <c r="G24" s="15">
        <f>SUM(G21:G23)</f>
        <v>0</v>
      </c>
      <c r="H24" s="25" t="e">
        <f>(+F24-G24)/G24</f>
        <v>#DIV/0!</v>
      </c>
    </row>
    <row r="25" spans="2:8" ht="13.5" thickBot="1">
      <c r="B25" s="31" t="s">
        <v>27</v>
      </c>
      <c r="C25" s="29">
        <f>SUM(C12+C16+C20+C24)</f>
        <v>670084</v>
      </c>
      <c r="D25" s="29">
        <f>SUM(D12+D16+D20+D24)</f>
        <v>506166</v>
      </c>
      <c r="E25" s="30">
        <f>(+C25-D25)/D25</f>
        <v>0.3238423758213709</v>
      </c>
      <c r="F25" s="29">
        <f>SUM(F12+F16+F20+F24)</f>
        <v>311267</v>
      </c>
      <c r="G25" s="29">
        <f>SUM(G12+G16+G20+G24)</f>
        <v>212026</v>
      </c>
      <c r="H25" s="30">
        <f>(+F25-G25)/G25</f>
        <v>0.4680605208795148</v>
      </c>
    </row>
    <row r="26" spans="2:8" ht="13.5" thickTop="1">
      <c r="B26" s="16"/>
      <c r="C26" s="8"/>
      <c r="D26" s="8"/>
      <c r="E26" s="8"/>
      <c r="F26" s="8"/>
      <c r="G26" s="8"/>
      <c r="H26" s="8"/>
    </row>
    <row r="27" spans="2:8" ht="12.75">
      <c r="B27" s="1" t="s">
        <v>21</v>
      </c>
      <c r="C27" s="2"/>
      <c r="D27" s="1"/>
      <c r="E27" s="1"/>
      <c r="F27" s="2" t="s">
        <v>22</v>
      </c>
      <c r="G27" s="1"/>
      <c r="H27" s="1"/>
    </row>
    <row r="28" spans="2:8" ht="12.75">
      <c r="B28" s="8"/>
      <c r="C28" s="8"/>
      <c r="D28" s="8"/>
      <c r="E28" s="8"/>
      <c r="F28" s="13"/>
      <c r="G28" s="8"/>
      <c r="H28" s="8"/>
    </row>
    <row r="29" spans="2:8" ht="12.75">
      <c r="B29" s="12" t="s">
        <v>3</v>
      </c>
      <c r="C29" s="13">
        <v>2011</v>
      </c>
      <c r="D29" s="13">
        <v>2010</v>
      </c>
      <c r="E29" s="12" t="s">
        <v>4</v>
      </c>
      <c r="F29" s="13">
        <v>2011</v>
      </c>
      <c r="G29" s="13">
        <v>2010</v>
      </c>
      <c r="H29" s="12" t="s">
        <v>4</v>
      </c>
    </row>
    <row r="30" spans="2:8" ht="12.75">
      <c r="B30" s="9" t="s">
        <v>5</v>
      </c>
      <c r="C30" s="10">
        <v>23657</v>
      </c>
      <c r="D30" s="10">
        <v>12150</v>
      </c>
      <c r="E30" s="23">
        <f aca="true" t="shared" si="3" ref="E30:E35">(+C30-D30)/D30</f>
        <v>0.9470781893004115</v>
      </c>
      <c r="F30" s="10">
        <v>57566</v>
      </c>
      <c r="G30" s="10">
        <v>62682</v>
      </c>
      <c r="H30" s="23">
        <f aca="true" t="shared" si="4" ref="H30:H46">(+F30-G30)/G30</f>
        <v>-0.08161832743052232</v>
      </c>
    </row>
    <row r="31" spans="2:8" ht="12.75">
      <c r="B31" s="9" t="s">
        <v>6</v>
      </c>
      <c r="C31" s="10">
        <v>17423</v>
      </c>
      <c r="D31" s="10">
        <v>15285</v>
      </c>
      <c r="E31" s="23">
        <f t="shared" si="3"/>
        <v>0.13987569512594047</v>
      </c>
      <c r="F31" s="10">
        <v>76163</v>
      </c>
      <c r="G31" s="10">
        <v>56322</v>
      </c>
      <c r="H31" s="23">
        <f t="shared" si="4"/>
        <v>0.3522779730833422</v>
      </c>
    </row>
    <row r="32" spans="2:8" ht="12.75">
      <c r="B32" s="9" t="s">
        <v>7</v>
      </c>
      <c r="C32" s="10">
        <v>29259</v>
      </c>
      <c r="D32" s="10">
        <v>10703</v>
      </c>
      <c r="E32" s="23">
        <f t="shared" si="3"/>
        <v>1.7337195178921798</v>
      </c>
      <c r="F32" s="10">
        <v>73268</v>
      </c>
      <c r="G32" s="10">
        <v>63958</v>
      </c>
      <c r="H32" s="23">
        <f t="shared" si="4"/>
        <v>0.1455642765564902</v>
      </c>
    </row>
    <row r="33" spans="2:8" ht="12.75">
      <c r="B33" s="14" t="s">
        <v>8</v>
      </c>
      <c r="C33" s="37">
        <f>SUM(C30:C32)</f>
        <v>70339</v>
      </c>
      <c r="D33" s="37">
        <f>SUM(D30:D32)</f>
        <v>38138</v>
      </c>
      <c r="E33" s="25">
        <f t="shared" si="3"/>
        <v>0.844328491268551</v>
      </c>
      <c r="F33" s="37">
        <f>SUM(F30:F32)</f>
        <v>206997</v>
      </c>
      <c r="G33" s="37">
        <f>SUM(G30:G32)</f>
        <v>182962</v>
      </c>
      <c r="H33" s="25">
        <f t="shared" si="4"/>
        <v>0.1313660760157847</v>
      </c>
    </row>
    <row r="34" spans="2:8" ht="12.75">
      <c r="B34" s="9" t="s">
        <v>9</v>
      </c>
      <c r="C34" s="17">
        <v>5939</v>
      </c>
      <c r="D34" s="17">
        <v>15946</v>
      </c>
      <c r="E34" s="23">
        <f t="shared" si="3"/>
        <v>-0.6275554998118651</v>
      </c>
      <c r="F34" s="17">
        <v>75542</v>
      </c>
      <c r="G34" s="17">
        <v>57094</v>
      </c>
      <c r="H34" s="23">
        <f t="shared" si="4"/>
        <v>0.32311626440606717</v>
      </c>
    </row>
    <row r="35" spans="2:8" ht="12.75">
      <c r="B35" s="9" t="s">
        <v>10</v>
      </c>
      <c r="C35" s="17"/>
      <c r="D35" s="17"/>
      <c r="E35" s="23" t="e">
        <f t="shared" si="3"/>
        <v>#DIV/0!</v>
      </c>
      <c r="F35" s="17"/>
      <c r="G35" s="17"/>
      <c r="H35" s="23" t="e">
        <f t="shared" si="4"/>
        <v>#DIV/0!</v>
      </c>
    </row>
    <row r="36" spans="2:8" ht="12.75">
      <c r="B36" s="9" t="s">
        <v>11</v>
      </c>
      <c r="C36" s="17"/>
      <c r="D36" s="17"/>
      <c r="E36" s="23" t="e">
        <f aca="true" t="shared" si="5" ref="E36:E41">(+C36-D36)/D36</f>
        <v>#DIV/0!</v>
      </c>
      <c r="F36" s="17"/>
      <c r="G36" s="17"/>
      <c r="H36" s="23" t="e">
        <f t="shared" si="4"/>
        <v>#DIV/0!</v>
      </c>
    </row>
    <row r="37" spans="2:8" ht="12.75">
      <c r="B37" s="14" t="s">
        <v>12</v>
      </c>
      <c r="C37" s="15">
        <f>SUM(C34:C36)</f>
        <v>5939</v>
      </c>
      <c r="D37" s="15">
        <f>SUM(D34:D36)</f>
        <v>15946</v>
      </c>
      <c r="E37" s="25">
        <f t="shared" si="5"/>
        <v>-0.6275554998118651</v>
      </c>
      <c r="F37" s="15">
        <f>SUM(F34:F36)</f>
        <v>75542</v>
      </c>
      <c r="G37" s="15">
        <f>SUM(G34:G36)</f>
        <v>57094</v>
      </c>
      <c r="H37" s="25">
        <f t="shared" si="4"/>
        <v>0.32311626440606717</v>
      </c>
    </row>
    <row r="38" spans="2:8" ht="12.75">
      <c r="B38" s="16" t="s">
        <v>13</v>
      </c>
      <c r="C38" s="17"/>
      <c r="D38" s="17"/>
      <c r="E38" s="23" t="e">
        <f>(+C38-D38)/D38</f>
        <v>#DIV/0!</v>
      </c>
      <c r="F38" s="17"/>
      <c r="G38" s="17"/>
      <c r="H38" s="23" t="e">
        <f t="shared" si="4"/>
        <v>#DIV/0!</v>
      </c>
    </row>
    <row r="39" spans="2:8" ht="12.75">
      <c r="B39" s="16" t="s">
        <v>14</v>
      </c>
      <c r="C39" s="17"/>
      <c r="D39" s="17"/>
      <c r="E39" s="23" t="e">
        <f>(+C39-D39)/D39</f>
        <v>#DIV/0!</v>
      </c>
      <c r="F39" s="17"/>
      <c r="G39" s="17"/>
      <c r="H39" s="23" t="e">
        <f t="shared" si="4"/>
        <v>#DIV/0!</v>
      </c>
    </row>
    <row r="40" spans="2:8" ht="12.75">
      <c r="B40" s="16" t="s">
        <v>15</v>
      </c>
      <c r="C40" s="17"/>
      <c r="D40" s="17"/>
      <c r="E40" s="23" t="e">
        <f t="shared" si="5"/>
        <v>#DIV/0!</v>
      </c>
      <c r="F40" s="17"/>
      <c r="G40" s="17"/>
      <c r="H40" s="23" t="e">
        <f t="shared" si="4"/>
        <v>#DIV/0!</v>
      </c>
    </row>
    <row r="41" spans="2:8" ht="12.75">
      <c r="B41" s="14" t="s">
        <v>16</v>
      </c>
      <c r="C41" s="15">
        <f>SUM(C38:C40)</f>
        <v>0</v>
      </c>
      <c r="D41" s="15">
        <f>SUM(D38:D40)</f>
        <v>0</v>
      </c>
      <c r="E41" s="25" t="e">
        <f t="shared" si="5"/>
        <v>#DIV/0!</v>
      </c>
      <c r="F41" s="15">
        <f>SUM(F38:F40)</f>
        <v>0</v>
      </c>
      <c r="G41" s="15">
        <f>SUM(G38:G40)</f>
        <v>0</v>
      </c>
      <c r="H41" s="25" t="e">
        <f t="shared" si="4"/>
        <v>#DIV/0!</v>
      </c>
    </row>
    <row r="42" spans="2:8" ht="12.75">
      <c r="B42" s="16" t="s">
        <v>17</v>
      </c>
      <c r="C42" s="17"/>
      <c r="D42" s="17"/>
      <c r="E42" s="23" t="e">
        <f>(+C42-D42)/D42</f>
        <v>#DIV/0!</v>
      </c>
      <c r="F42" s="17"/>
      <c r="G42" s="17"/>
      <c r="H42" s="23" t="e">
        <f t="shared" si="4"/>
        <v>#DIV/0!</v>
      </c>
    </row>
    <row r="43" spans="2:8" ht="12.75">
      <c r="B43" s="16" t="s">
        <v>18</v>
      </c>
      <c r="C43" s="17"/>
      <c r="D43" s="17"/>
      <c r="E43" s="23" t="e">
        <f>(+C43-D43)/D43</f>
        <v>#DIV/0!</v>
      </c>
      <c r="F43" s="17"/>
      <c r="G43" s="17"/>
      <c r="H43" s="23" t="e">
        <f t="shared" si="4"/>
        <v>#DIV/0!</v>
      </c>
    </row>
    <row r="44" spans="2:8" ht="12.75">
      <c r="B44" s="16" t="s">
        <v>19</v>
      </c>
      <c r="C44" s="17"/>
      <c r="D44" s="17"/>
      <c r="E44" s="23" t="e">
        <f>(+C44-D44)/D44</f>
        <v>#DIV/0!</v>
      </c>
      <c r="F44" s="17"/>
      <c r="G44" s="17"/>
      <c r="H44" s="23" t="e">
        <f t="shared" si="4"/>
        <v>#DIV/0!</v>
      </c>
    </row>
    <row r="45" spans="2:8" ht="12.75">
      <c r="B45" s="14" t="s">
        <v>25</v>
      </c>
      <c r="C45" s="15">
        <f>SUM(C42:C44)</f>
        <v>0</v>
      </c>
      <c r="D45" s="15">
        <f>SUM(D42:D44)</f>
        <v>0</v>
      </c>
      <c r="E45" s="25" t="e">
        <f>(+C45-D45)/D45</f>
        <v>#DIV/0!</v>
      </c>
      <c r="F45" s="15">
        <f>SUM(F42:F44)</f>
        <v>0</v>
      </c>
      <c r="G45" s="15">
        <f>SUM(G42:G44)</f>
        <v>0</v>
      </c>
      <c r="H45" s="25" t="e">
        <f t="shared" si="4"/>
        <v>#DIV/0!</v>
      </c>
    </row>
    <row r="46" spans="2:8" ht="13.5" thickBot="1">
      <c r="B46" s="31" t="s">
        <v>27</v>
      </c>
      <c r="C46" s="29">
        <f>SUM(C33+C37+C41+C45)</f>
        <v>76278</v>
      </c>
      <c r="D46" s="29">
        <f>SUM(D33+D37+D41+D45)</f>
        <v>54084</v>
      </c>
      <c r="E46" s="30">
        <f>(+C46-D46)/D46</f>
        <v>0.41036165964055915</v>
      </c>
      <c r="F46" s="29">
        <f>SUM(F33+F37+F41+F45)</f>
        <v>282539</v>
      </c>
      <c r="G46" s="29">
        <f>SUM(G33+G37+G41+G45)</f>
        <v>240056</v>
      </c>
      <c r="H46" s="30">
        <f t="shared" si="4"/>
        <v>0.17697120671843236</v>
      </c>
    </row>
    <row r="47" spans="2:8" ht="13.5" thickTop="1">
      <c r="B47" s="33" t="s">
        <v>32</v>
      </c>
      <c r="C47" s="17"/>
      <c r="D47" s="17"/>
      <c r="E47" s="19"/>
      <c r="F47" s="17"/>
      <c r="G47" s="17"/>
      <c r="H47" s="19"/>
    </row>
    <row r="48" spans="2:8" ht="12.75">
      <c r="B48" s="33" t="s">
        <v>33</v>
      </c>
      <c r="C48" s="8"/>
      <c r="D48" s="8"/>
      <c r="E48" s="8"/>
      <c r="F48" s="8"/>
      <c r="G48" s="8"/>
      <c r="H48" s="8"/>
    </row>
    <row r="49" ht="12.75">
      <c r="B49" s="8" t="s">
        <v>29</v>
      </c>
    </row>
    <row r="50" ht="12">
      <c r="C50" s="18">
        <f ca="1">NOW()</f>
        <v>40722.598589814814</v>
      </c>
    </row>
  </sheetData>
  <sheetProtection/>
  <printOptions/>
  <pageMargins left="0.75" right="0.75" top="1" bottom="1" header="0.5" footer="0.5"/>
  <pageSetup fitToHeight="1" fitToWidth="1" horizontalDpi="300" verticalDpi="300" orientation="portrait" scale="96" r:id="rId1"/>
</worksheet>
</file>

<file path=xl/worksheets/sheet3.xml><?xml version="1.0" encoding="utf-8"?>
<worksheet xmlns="http://schemas.openxmlformats.org/spreadsheetml/2006/main" xmlns:r="http://schemas.openxmlformats.org/officeDocument/2006/relationships">
  <dimension ref="A1:H49"/>
  <sheetViews>
    <sheetView zoomScalePageLayoutView="0" workbookViewId="0" topLeftCell="A1">
      <selection activeCell="G36" sqref="G36"/>
    </sheetView>
  </sheetViews>
  <sheetFormatPr defaultColWidth="9.00390625" defaultRowHeight="12.75"/>
  <cols>
    <col min="1" max="1" width="4.375" style="0" customWidth="1"/>
    <col min="2" max="2" width="10.25390625" style="0" customWidth="1"/>
    <col min="3" max="3" width="12.125" style="0" customWidth="1"/>
    <col min="4" max="4" width="10.00390625" style="0" customWidth="1"/>
    <col min="5" max="5" width="9.75390625" style="0" customWidth="1"/>
    <col min="6" max="6" width="12.00390625" style="0" customWidth="1"/>
    <col min="7" max="7" width="10.875" style="0" customWidth="1"/>
    <col min="8" max="8" width="12.00390625" style="0" customWidth="1"/>
  </cols>
  <sheetData>
    <row r="1" spans="1:8" ht="15.75">
      <c r="A1" s="3" t="s">
        <v>23</v>
      </c>
      <c r="B1" s="3"/>
      <c r="C1" s="4"/>
      <c r="D1" s="3"/>
      <c r="E1" s="3"/>
      <c r="F1" s="3"/>
      <c r="G1" s="3"/>
      <c r="H1" s="3"/>
    </row>
    <row r="2" spans="1:8" ht="15.75">
      <c r="A2" s="3" t="s">
        <v>30</v>
      </c>
      <c r="B2" s="3"/>
      <c r="C2" s="4"/>
      <c r="D2" s="3"/>
      <c r="E2" s="3"/>
      <c r="F2" s="3"/>
      <c r="G2" s="3"/>
      <c r="H2" s="3"/>
    </row>
    <row r="3" spans="1:8" ht="15.75">
      <c r="A3" s="5" t="s">
        <v>34</v>
      </c>
      <c r="B3" s="3"/>
      <c r="C3" s="3"/>
      <c r="D3" s="4"/>
      <c r="E3" s="3"/>
      <c r="F3" s="3"/>
      <c r="G3" s="3"/>
      <c r="H3" s="3"/>
    </row>
    <row r="4" spans="2:8" ht="12.75">
      <c r="B4" s="6"/>
      <c r="C4" s="6"/>
      <c r="D4" s="6"/>
      <c r="E4" s="6"/>
      <c r="F4" s="6"/>
      <c r="G4" s="6"/>
      <c r="H4" s="6"/>
    </row>
    <row r="5" spans="2:8" ht="12">
      <c r="B5" s="27"/>
      <c r="C5" s="27"/>
      <c r="D5" s="27"/>
      <c r="E5" s="27"/>
      <c r="F5" s="27"/>
      <c r="G5" s="27"/>
      <c r="H5" s="27"/>
    </row>
    <row r="6" spans="1:8" ht="12.75">
      <c r="A6" s="1" t="s">
        <v>1</v>
      </c>
      <c r="B6" s="1"/>
      <c r="C6" s="2"/>
      <c r="D6" s="1"/>
      <c r="E6" s="1"/>
      <c r="F6" s="2" t="s">
        <v>2</v>
      </c>
      <c r="G6" s="1"/>
      <c r="H6" s="1"/>
    </row>
    <row r="7" spans="2:8" ht="12.75">
      <c r="B7" s="8"/>
      <c r="C7" s="8"/>
      <c r="D7" s="8"/>
      <c r="E7" s="8"/>
      <c r="F7" s="8"/>
      <c r="G7" s="8"/>
      <c r="H7" s="8"/>
    </row>
    <row r="8" spans="2:8" ht="12.75">
      <c r="B8" s="12" t="s">
        <v>3</v>
      </c>
      <c r="C8" s="13">
        <v>2011</v>
      </c>
      <c r="D8" s="13">
        <v>2010</v>
      </c>
      <c r="E8" s="12" t="s">
        <v>4</v>
      </c>
      <c r="F8" s="13">
        <v>2011</v>
      </c>
      <c r="G8" s="13">
        <v>2010</v>
      </c>
      <c r="H8" s="12" t="s">
        <v>4</v>
      </c>
    </row>
    <row r="9" spans="2:8" ht="12.75">
      <c r="B9" s="9" t="s">
        <v>5</v>
      </c>
      <c r="C9" s="10">
        <f aca="true" t="shared" si="0" ref="C9:D23">SUM(F9+C30+F30)</f>
        <v>13224</v>
      </c>
      <c r="D9" s="10">
        <f t="shared" si="0"/>
        <v>11161</v>
      </c>
      <c r="E9" s="23">
        <f>(C9-D9)/D9</f>
        <v>0.1848400680942568</v>
      </c>
      <c r="F9" s="10">
        <v>4302</v>
      </c>
      <c r="G9" s="10">
        <v>4966</v>
      </c>
      <c r="H9" s="23">
        <f>(F9-G9)/G9</f>
        <v>-0.13370922271445831</v>
      </c>
    </row>
    <row r="10" spans="2:8" ht="12.75">
      <c r="B10" s="9" t="s">
        <v>6</v>
      </c>
      <c r="C10" s="10">
        <f t="shared" si="0"/>
        <v>10764</v>
      </c>
      <c r="D10" s="10">
        <f t="shared" si="0"/>
        <v>13628</v>
      </c>
      <c r="E10" s="23">
        <f>(C10-D10)/D10</f>
        <v>-0.21015556207807456</v>
      </c>
      <c r="F10" s="10">
        <v>2205</v>
      </c>
      <c r="G10" s="10">
        <v>4316</v>
      </c>
      <c r="H10" s="23">
        <f>(F10-G10)/G10</f>
        <v>-0.4891102873030584</v>
      </c>
    </row>
    <row r="11" spans="2:8" ht="12.75">
      <c r="B11" s="9" t="s">
        <v>7</v>
      </c>
      <c r="C11" s="10">
        <f t="shared" si="0"/>
        <v>11250</v>
      </c>
      <c r="D11" s="10">
        <f t="shared" si="0"/>
        <v>8960</v>
      </c>
      <c r="E11" s="35">
        <f>(C11-D11)/D11</f>
        <v>0.25558035714285715</v>
      </c>
      <c r="F11" s="10">
        <v>0</v>
      </c>
      <c r="G11" s="10">
        <v>0</v>
      </c>
      <c r="H11" s="23">
        <v>0</v>
      </c>
    </row>
    <row r="12" spans="2:8" ht="12.75">
      <c r="B12" s="14" t="s">
        <v>8</v>
      </c>
      <c r="C12" s="32">
        <f>SUM(C9:C11)</f>
        <v>35238</v>
      </c>
      <c r="D12" s="32">
        <f>SUM(D9:D11)</f>
        <v>33749</v>
      </c>
      <c r="E12" s="25">
        <f>(C12-D12)/D12</f>
        <v>0.04411982577261549</v>
      </c>
      <c r="F12" s="37">
        <f>SUM(F9:F11)</f>
        <v>6507</v>
      </c>
      <c r="G12" s="37">
        <f>SUM(G9:G11)</f>
        <v>9282</v>
      </c>
      <c r="H12" s="25">
        <f>(F12-G12)/G12</f>
        <v>-0.2989657401422107</v>
      </c>
    </row>
    <row r="13" spans="2:8" ht="12.75">
      <c r="B13" s="9" t="s">
        <v>9</v>
      </c>
      <c r="C13" s="10">
        <f t="shared" si="0"/>
        <v>9024</v>
      </c>
      <c r="D13" s="10">
        <f>SUM(G13+D34+G34)</f>
        <v>9072</v>
      </c>
      <c r="E13" s="23">
        <f>(C13-D13)/D13</f>
        <v>-0.005291005291005291</v>
      </c>
      <c r="F13" s="10">
        <v>0</v>
      </c>
      <c r="G13" s="10">
        <v>0</v>
      </c>
      <c r="H13" s="23">
        <v>0</v>
      </c>
    </row>
    <row r="14" spans="2:8" ht="12.75">
      <c r="B14" s="9" t="s">
        <v>10</v>
      </c>
      <c r="C14" s="10">
        <f t="shared" si="0"/>
        <v>0</v>
      </c>
      <c r="D14" s="10">
        <f>SUM(G14+D35+G35)</f>
        <v>0</v>
      </c>
      <c r="E14" s="23" t="e">
        <f aca="true" t="shared" si="1" ref="E14:E24">(C14-D14)/D14</f>
        <v>#DIV/0!</v>
      </c>
      <c r="F14" s="10"/>
      <c r="G14" s="10"/>
      <c r="H14" s="23">
        <v>0</v>
      </c>
    </row>
    <row r="15" spans="2:8" ht="12.75">
      <c r="B15" s="9" t="s">
        <v>11</v>
      </c>
      <c r="C15" s="10">
        <f t="shared" si="0"/>
        <v>0</v>
      </c>
      <c r="D15" s="10">
        <f>SUM(G15+D36+G36)</f>
        <v>0</v>
      </c>
      <c r="E15" s="23" t="e">
        <f t="shared" si="1"/>
        <v>#DIV/0!</v>
      </c>
      <c r="F15" s="10"/>
      <c r="G15" s="10"/>
      <c r="H15" s="23">
        <v>0</v>
      </c>
    </row>
    <row r="16" spans="2:8" ht="12.75">
      <c r="B16" s="14" t="s">
        <v>12</v>
      </c>
      <c r="C16" s="32">
        <f>SUM(C13:C15)</f>
        <v>9024</v>
      </c>
      <c r="D16" s="32">
        <f>SUM(D13:D15)</f>
        <v>9072</v>
      </c>
      <c r="E16" s="36">
        <f t="shared" si="1"/>
        <v>-0.005291005291005291</v>
      </c>
      <c r="F16" s="32">
        <f>SUM(F13:F15)</f>
        <v>0</v>
      </c>
      <c r="G16" s="32">
        <f>SUM(G13:G15)</f>
        <v>0</v>
      </c>
      <c r="H16" s="25" t="e">
        <f>(F16-G16)/G16</f>
        <v>#DIV/0!</v>
      </c>
    </row>
    <row r="17" spans="2:8" ht="12.75">
      <c r="B17" s="16" t="s">
        <v>13</v>
      </c>
      <c r="C17" s="10">
        <f t="shared" si="0"/>
        <v>0</v>
      </c>
      <c r="D17" s="10">
        <f>SUM(G17+D38+G38)</f>
        <v>0</v>
      </c>
      <c r="E17" s="23" t="e">
        <f t="shared" si="1"/>
        <v>#DIV/0!</v>
      </c>
      <c r="F17" s="10"/>
      <c r="G17" s="10"/>
      <c r="H17" s="23">
        <v>0</v>
      </c>
    </row>
    <row r="18" spans="2:8" ht="12.75">
      <c r="B18" s="16" t="s">
        <v>14</v>
      </c>
      <c r="C18" s="10">
        <f t="shared" si="0"/>
        <v>0</v>
      </c>
      <c r="D18" s="10">
        <f>SUM(G18+D39+G39)</f>
        <v>0</v>
      </c>
      <c r="E18" s="23" t="e">
        <f t="shared" si="1"/>
        <v>#DIV/0!</v>
      </c>
      <c r="F18" s="10"/>
      <c r="G18" s="10"/>
      <c r="H18" s="23">
        <v>0</v>
      </c>
    </row>
    <row r="19" spans="2:8" ht="12.75">
      <c r="B19" s="16" t="s">
        <v>15</v>
      </c>
      <c r="C19" s="10">
        <f t="shared" si="0"/>
        <v>0</v>
      </c>
      <c r="D19" s="10">
        <f>SUM(G19+D40+G40)</f>
        <v>0</v>
      </c>
      <c r="E19" s="23" t="e">
        <f t="shared" si="1"/>
        <v>#DIV/0!</v>
      </c>
      <c r="F19" s="10"/>
      <c r="G19" s="10"/>
      <c r="H19" s="23">
        <v>0</v>
      </c>
    </row>
    <row r="20" spans="2:8" ht="12.75">
      <c r="B20" s="14" t="s">
        <v>16</v>
      </c>
      <c r="C20" s="15">
        <f>SUM(C17:C19)</f>
        <v>0</v>
      </c>
      <c r="D20" s="15">
        <f>SUM(D17:D19)</f>
        <v>0</v>
      </c>
      <c r="E20" s="36" t="e">
        <f t="shared" si="1"/>
        <v>#DIV/0!</v>
      </c>
      <c r="F20" s="15">
        <f>SUM(F17:F19)</f>
        <v>0</v>
      </c>
      <c r="G20" s="15">
        <f>SUM(G17:G19)</f>
        <v>0</v>
      </c>
      <c r="H20" s="25">
        <v>0</v>
      </c>
    </row>
    <row r="21" spans="2:8" ht="12.75">
      <c r="B21" s="16" t="s">
        <v>17</v>
      </c>
      <c r="C21" s="10">
        <f t="shared" si="0"/>
        <v>0</v>
      </c>
      <c r="D21" s="10">
        <f>SUM(G21+D42+G42)</f>
        <v>0</v>
      </c>
      <c r="E21" s="23" t="e">
        <f t="shared" si="1"/>
        <v>#DIV/0!</v>
      </c>
      <c r="F21" s="17"/>
      <c r="G21" s="17">
        <v>0</v>
      </c>
      <c r="H21" s="23">
        <v>0</v>
      </c>
    </row>
    <row r="22" spans="2:8" ht="12.75">
      <c r="B22" s="16" t="s">
        <v>18</v>
      </c>
      <c r="C22" s="10">
        <f t="shared" si="0"/>
        <v>0</v>
      </c>
      <c r="D22" s="10">
        <f>SUM(G22+D43+G43)</f>
        <v>0</v>
      </c>
      <c r="E22" s="23" t="e">
        <f t="shared" si="1"/>
        <v>#DIV/0!</v>
      </c>
      <c r="F22" s="17"/>
      <c r="G22" s="17">
        <v>0</v>
      </c>
      <c r="H22" s="23" t="e">
        <f>(F22-G22)/G22</f>
        <v>#DIV/0!</v>
      </c>
    </row>
    <row r="23" spans="2:8" ht="12.75">
      <c r="B23" s="16" t="s">
        <v>19</v>
      </c>
      <c r="C23" s="10">
        <f t="shared" si="0"/>
        <v>0</v>
      </c>
      <c r="D23" s="10">
        <f>SUM(G23+D44+G44)</f>
        <v>0</v>
      </c>
      <c r="E23" s="23" t="e">
        <f t="shared" si="1"/>
        <v>#DIV/0!</v>
      </c>
      <c r="F23" s="17"/>
      <c r="G23" s="17"/>
      <c r="H23" s="23">
        <v>1</v>
      </c>
    </row>
    <row r="24" spans="2:8" ht="12.75">
      <c r="B24" s="14" t="s">
        <v>20</v>
      </c>
      <c r="C24" s="15">
        <f>SUM(C21:C23)</f>
        <v>0</v>
      </c>
      <c r="D24" s="15">
        <f>SUM(D21:D23)</f>
        <v>0</v>
      </c>
      <c r="E24" s="36" t="e">
        <f t="shared" si="1"/>
        <v>#DIV/0!</v>
      </c>
      <c r="F24" s="15">
        <f>SUM(F21:F23)</f>
        <v>0</v>
      </c>
      <c r="G24" s="15">
        <f>SUM(G21:G23)</f>
        <v>0</v>
      </c>
      <c r="H24" s="36" t="e">
        <f>(F24-G24)/G24</f>
        <v>#DIV/0!</v>
      </c>
    </row>
    <row r="25" spans="2:8" ht="13.5" thickBot="1">
      <c r="B25" s="31" t="s">
        <v>27</v>
      </c>
      <c r="C25" s="29">
        <f>SUM(C12+C16+C20+C24)</f>
        <v>44262</v>
      </c>
      <c r="D25" s="29">
        <f>SUM(D12+D16+D20+D24)</f>
        <v>42821</v>
      </c>
      <c r="E25" s="30">
        <f>(C25-D25)/D25</f>
        <v>0.033651712944583266</v>
      </c>
      <c r="F25" s="29">
        <f>SUM(F12+F16+F20+F24)</f>
        <v>6507</v>
      </c>
      <c r="G25" s="29">
        <f>SUM(G12+G16+G20+G24)</f>
        <v>9282</v>
      </c>
      <c r="H25" s="30">
        <f>(F25-G25)/G25</f>
        <v>-0.2989657401422107</v>
      </c>
    </row>
    <row r="26" spans="2:8" ht="13.5" thickTop="1">
      <c r="B26" s="16"/>
      <c r="C26" s="8"/>
      <c r="D26" s="8"/>
      <c r="E26" s="8"/>
      <c r="F26" s="8"/>
      <c r="G26" s="8"/>
      <c r="H26" s="8"/>
    </row>
    <row r="27" spans="2:8" ht="12.75">
      <c r="B27" s="1" t="s">
        <v>21</v>
      </c>
      <c r="C27" s="2"/>
      <c r="D27" s="1"/>
      <c r="E27" s="1"/>
      <c r="F27" s="2" t="s">
        <v>22</v>
      </c>
      <c r="G27" s="1"/>
      <c r="H27" s="1"/>
    </row>
    <row r="28" spans="2:8" ht="12.75">
      <c r="B28" s="8"/>
      <c r="C28" s="8"/>
      <c r="D28" s="8"/>
      <c r="E28" s="8"/>
      <c r="F28" s="13"/>
      <c r="G28" s="8"/>
      <c r="H28" s="8"/>
    </row>
    <row r="29" spans="2:8" ht="12.75">
      <c r="B29" s="12" t="s">
        <v>3</v>
      </c>
      <c r="C29" s="13">
        <v>2011</v>
      </c>
      <c r="D29" s="13">
        <v>2010</v>
      </c>
      <c r="E29" s="12" t="s">
        <v>4</v>
      </c>
      <c r="F29" s="13">
        <v>2011</v>
      </c>
      <c r="G29" s="13">
        <v>2010</v>
      </c>
      <c r="H29" s="12" t="s">
        <v>4</v>
      </c>
    </row>
    <row r="30" spans="2:8" ht="12.75">
      <c r="B30" s="9" t="s">
        <v>5</v>
      </c>
      <c r="C30" s="10">
        <v>0</v>
      </c>
      <c r="D30" s="10">
        <v>0</v>
      </c>
      <c r="E30" s="23">
        <v>0</v>
      </c>
      <c r="F30" s="10">
        <v>8922</v>
      </c>
      <c r="G30" s="10">
        <v>6195</v>
      </c>
      <c r="H30" s="23">
        <f>(F30-G30)/G30</f>
        <v>0.44019370460048424</v>
      </c>
    </row>
    <row r="31" spans="2:8" ht="12.75">
      <c r="B31" s="9" t="s">
        <v>6</v>
      </c>
      <c r="C31" s="10">
        <v>0</v>
      </c>
      <c r="D31" s="10">
        <v>0</v>
      </c>
      <c r="E31" s="23">
        <v>0</v>
      </c>
      <c r="F31" s="10">
        <v>8559</v>
      </c>
      <c r="G31" s="10">
        <v>9312</v>
      </c>
      <c r="H31" s="23">
        <f>(F31-G31)/G31</f>
        <v>-0.08086340206185567</v>
      </c>
    </row>
    <row r="32" spans="2:8" ht="12.75">
      <c r="B32" s="9" t="s">
        <v>7</v>
      </c>
      <c r="C32" s="10">
        <v>0</v>
      </c>
      <c r="D32" s="10">
        <v>0</v>
      </c>
      <c r="E32" s="35">
        <v>0</v>
      </c>
      <c r="F32" s="10">
        <v>11250</v>
      </c>
      <c r="G32" s="10">
        <v>8960</v>
      </c>
      <c r="H32" s="23">
        <f>(F32-G32)/G32</f>
        <v>0.25558035714285715</v>
      </c>
    </row>
    <row r="33" spans="2:8" ht="12.75">
      <c r="B33" s="14" t="s">
        <v>8</v>
      </c>
      <c r="C33" s="37">
        <f>SUM(C30:C32)</f>
        <v>0</v>
      </c>
      <c r="D33" s="37">
        <f>SUM(D30:D32)</f>
        <v>0</v>
      </c>
      <c r="E33" s="36">
        <v>0</v>
      </c>
      <c r="F33" s="37">
        <f>SUM(F30:F32)</f>
        <v>28731</v>
      </c>
      <c r="G33" s="37">
        <f>SUM(G30:G32)</f>
        <v>24467</v>
      </c>
      <c r="H33" s="25">
        <f aca="true" t="shared" si="2" ref="H33:H46">(F33-G33)/G33</f>
        <v>0.1742755548289533</v>
      </c>
    </row>
    <row r="34" spans="2:8" ht="12.75">
      <c r="B34" s="9" t="s">
        <v>9</v>
      </c>
      <c r="C34" s="17">
        <v>0</v>
      </c>
      <c r="D34" s="17">
        <v>0</v>
      </c>
      <c r="E34" s="23">
        <v>0</v>
      </c>
      <c r="F34" s="17">
        <v>9024</v>
      </c>
      <c r="G34" s="17">
        <v>9072</v>
      </c>
      <c r="H34" s="23">
        <f t="shared" si="2"/>
        <v>-0.005291005291005291</v>
      </c>
    </row>
    <row r="35" spans="2:8" ht="12.75">
      <c r="B35" s="9" t="s">
        <v>10</v>
      </c>
      <c r="C35" s="17"/>
      <c r="D35" s="17"/>
      <c r="E35" s="23" t="e">
        <f>(C35-D35)/D35</f>
        <v>#DIV/0!</v>
      </c>
      <c r="F35" s="17"/>
      <c r="G35" s="17"/>
      <c r="H35" s="23" t="e">
        <f t="shared" si="2"/>
        <v>#DIV/0!</v>
      </c>
    </row>
    <row r="36" spans="2:8" ht="12.75">
      <c r="B36" s="9" t="s">
        <v>11</v>
      </c>
      <c r="C36" s="17"/>
      <c r="D36" s="17"/>
      <c r="E36" s="23" t="e">
        <f>(C36-D36)/D36</f>
        <v>#DIV/0!</v>
      </c>
      <c r="F36" s="17"/>
      <c r="G36" s="17"/>
      <c r="H36" s="23" t="e">
        <f t="shared" si="2"/>
        <v>#DIV/0!</v>
      </c>
    </row>
    <row r="37" spans="2:8" ht="12.75">
      <c r="B37" s="14" t="s">
        <v>12</v>
      </c>
      <c r="C37" s="15">
        <f>SUM(C34:C36)</f>
        <v>0</v>
      </c>
      <c r="D37" s="15">
        <f>SUM(D34:D36)</f>
        <v>0</v>
      </c>
      <c r="E37" s="25" t="e">
        <f>(C37-D37)/D37</f>
        <v>#DIV/0!</v>
      </c>
      <c r="F37" s="15">
        <f>SUM(F34:F36)</f>
        <v>9024</v>
      </c>
      <c r="G37" s="15">
        <f>SUM(G34:G36)</f>
        <v>9072</v>
      </c>
      <c r="H37" s="25">
        <f t="shared" si="2"/>
        <v>-0.005291005291005291</v>
      </c>
    </row>
    <row r="38" spans="2:8" ht="12.75">
      <c r="B38" s="16" t="s">
        <v>13</v>
      </c>
      <c r="C38" s="17"/>
      <c r="D38" s="17"/>
      <c r="E38" s="23" t="e">
        <f aca="true" t="shared" si="3" ref="E38:E46">(C38-D38)/D38</f>
        <v>#DIV/0!</v>
      </c>
      <c r="F38" s="17"/>
      <c r="G38" s="17"/>
      <c r="H38" s="23" t="e">
        <f t="shared" si="2"/>
        <v>#DIV/0!</v>
      </c>
    </row>
    <row r="39" spans="2:8" ht="12.75">
      <c r="B39" s="16" t="s">
        <v>14</v>
      </c>
      <c r="C39" s="17"/>
      <c r="D39" s="17"/>
      <c r="E39" s="23" t="e">
        <f t="shared" si="3"/>
        <v>#DIV/0!</v>
      </c>
      <c r="F39" s="17"/>
      <c r="G39" s="17"/>
      <c r="H39" s="23" t="e">
        <f t="shared" si="2"/>
        <v>#DIV/0!</v>
      </c>
    </row>
    <row r="40" spans="2:8" ht="12.75">
      <c r="B40" s="16" t="s">
        <v>15</v>
      </c>
      <c r="C40" s="17"/>
      <c r="D40" s="17"/>
      <c r="E40" s="23" t="e">
        <f t="shared" si="3"/>
        <v>#DIV/0!</v>
      </c>
      <c r="F40" s="17"/>
      <c r="G40" s="17"/>
      <c r="H40" s="23" t="e">
        <f t="shared" si="2"/>
        <v>#DIV/0!</v>
      </c>
    </row>
    <row r="41" spans="2:8" ht="12.75">
      <c r="B41" s="14" t="s">
        <v>16</v>
      </c>
      <c r="C41" s="15">
        <f>SUM(C38:C40)</f>
        <v>0</v>
      </c>
      <c r="D41" s="15">
        <f>SUM(D38:D40)</f>
        <v>0</v>
      </c>
      <c r="E41" s="25" t="e">
        <f t="shared" si="3"/>
        <v>#DIV/0!</v>
      </c>
      <c r="F41" s="15">
        <f>SUM(F38:F40)</f>
        <v>0</v>
      </c>
      <c r="G41" s="15">
        <f>SUM(G38:G40)</f>
        <v>0</v>
      </c>
      <c r="H41" s="25" t="e">
        <f t="shared" si="2"/>
        <v>#DIV/0!</v>
      </c>
    </row>
    <row r="42" spans="2:8" ht="12.75">
      <c r="B42" s="16" t="s">
        <v>17</v>
      </c>
      <c r="C42" s="17"/>
      <c r="D42" s="17"/>
      <c r="E42" s="23" t="e">
        <f t="shared" si="3"/>
        <v>#DIV/0!</v>
      </c>
      <c r="F42" s="17"/>
      <c r="G42" s="17"/>
      <c r="H42" s="23" t="e">
        <f t="shared" si="2"/>
        <v>#DIV/0!</v>
      </c>
    </row>
    <row r="43" spans="2:8" ht="12.75">
      <c r="B43" s="16" t="s">
        <v>18</v>
      </c>
      <c r="C43" s="17"/>
      <c r="D43" s="17"/>
      <c r="E43" s="23" t="e">
        <f t="shared" si="3"/>
        <v>#DIV/0!</v>
      </c>
      <c r="F43" s="17"/>
      <c r="G43" s="17"/>
      <c r="H43" s="23" t="e">
        <f t="shared" si="2"/>
        <v>#DIV/0!</v>
      </c>
    </row>
    <row r="44" spans="2:8" ht="12.75">
      <c r="B44" s="16" t="s">
        <v>19</v>
      </c>
      <c r="C44" s="17"/>
      <c r="D44" s="17"/>
      <c r="E44" s="23" t="e">
        <f t="shared" si="3"/>
        <v>#DIV/0!</v>
      </c>
      <c r="F44" s="17"/>
      <c r="G44" s="17"/>
      <c r="H44" s="23" t="e">
        <f t="shared" si="2"/>
        <v>#DIV/0!</v>
      </c>
    </row>
    <row r="45" spans="2:8" ht="12.75">
      <c r="B45" s="14" t="s">
        <v>25</v>
      </c>
      <c r="C45" s="15"/>
      <c r="D45" s="15"/>
      <c r="E45" s="25" t="e">
        <f t="shared" si="3"/>
        <v>#DIV/0!</v>
      </c>
      <c r="F45" s="15">
        <f>SUM(F42:F44)</f>
        <v>0</v>
      </c>
      <c r="G45" s="15">
        <f>SUM(G42:G44)</f>
        <v>0</v>
      </c>
      <c r="H45" s="25" t="e">
        <f t="shared" si="2"/>
        <v>#DIV/0!</v>
      </c>
    </row>
    <row r="46" spans="2:8" ht="13.5" thickBot="1">
      <c r="B46" s="31" t="s">
        <v>27</v>
      </c>
      <c r="C46" s="29">
        <f>SUM(C33+C37+C41+C45)</f>
        <v>0</v>
      </c>
      <c r="D46" s="29">
        <f>SUM(D33+D37+D41+D45)</f>
        <v>0</v>
      </c>
      <c r="E46" s="30" t="e">
        <f t="shared" si="3"/>
        <v>#DIV/0!</v>
      </c>
      <c r="F46" s="29">
        <f>SUM(F33+F37+F41+F45)</f>
        <v>37755</v>
      </c>
      <c r="G46" s="29">
        <f>SUM(G33+G37+G41+G45)</f>
        <v>33539</v>
      </c>
      <c r="H46" s="30">
        <f t="shared" si="2"/>
        <v>0.1257044038283789</v>
      </c>
    </row>
    <row r="47" spans="2:8" ht="13.5" thickTop="1">
      <c r="B47" s="33" t="s">
        <v>32</v>
      </c>
      <c r="C47" s="17"/>
      <c r="D47" s="17"/>
      <c r="E47" s="19"/>
      <c r="F47" s="17"/>
      <c r="G47" s="17"/>
      <c r="H47" s="19"/>
    </row>
    <row r="48" ht="12">
      <c r="B48" s="33" t="s">
        <v>33</v>
      </c>
    </row>
    <row r="49" ht="12.75">
      <c r="B49" s="8" t="s">
        <v>29</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A4" sqref="A4"/>
    </sheetView>
  </sheetViews>
  <sheetFormatPr defaultColWidth="9.625" defaultRowHeight="12.75"/>
  <cols>
    <col min="1" max="1" width="3.625" style="0" customWidth="1"/>
    <col min="2" max="2" width="7.625" style="0" customWidth="1"/>
    <col min="3" max="4" width="11.625" style="0" customWidth="1"/>
    <col min="5" max="5" width="8.625" style="0" customWidth="1"/>
    <col min="6" max="7" width="11.625" style="0" customWidth="1"/>
  </cols>
  <sheetData>
    <row r="1" spans="1:8" ht="15.75">
      <c r="A1" s="3" t="s">
        <v>23</v>
      </c>
      <c r="B1" s="3"/>
      <c r="C1" s="4"/>
      <c r="D1" s="3"/>
      <c r="E1" s="3"/>
      <c r="F1" s="3"/>
      <c r="G1" s="3"/>
      <c r="H1" s="3"/>
    </row>
    <row r="2" spans="1:8" ht="15.75">
      <c r="A2" s="3" t="s">
        <v>26</v>
      </c>
      <c r="B2" s="3"/>
      <c r="C2" s="4"/>
      <c r="D2" s="3"/>
      <c r="E2" s="3"/>
      <c r="F2" s="3"/>
      <c r="G2" s="3"/>
      <c r="H2" s="3"/>
    </row>
    <row r="3" spans="1:8" ht="15.75">
      <c r="A3" s="5" t="s">
        <v>34</v>
      </c>
      <c r="B3" s="3"/>
      <c r="C3" s="3"/>
      <c r="D3" s="4"/>
      <c r="E3" s="3"/>
      <c r="F3" s="3"/>
      <c r="G3" s="3"/>
      <c r="H3" s="3"/>
    </row>
    <row r="4" spans="2:8" ht="12.75">
      <c r="B4" s="6"/>
      <c r="C4" s="6"/>
      <c r="D4" s="6"/>
      <c r="E4" s="6"/>
      <c r="F4" s="6"/>
      <c r="G4" s="6"/>
      <c r="H4" s="6"/>
    </row>
    <row r="5" spans="2:8" ht="12">
      <c r="B5" s="27"/>
      <c r="C5" s="27"/>
      <c r="D5" s="27"/>
      <c r="E5" s="27"/>
      <c r="F5" s="27"/>
      <c r="G5" s="27"/>
      <c r="H5" s="27"/>
    </row>
    <row r="6" spans="1:8" ht="12.75">
      <c r="A6" s="1" t="s">
        <v>1</v>
      </c>
      <c r="B6" s="1"/>
      <c r="C6" s="2"/>
      <c r="D6" s="1"/>
      <c r="E6" s="1"/>
      <c r="F6" s="2" t="s">
        <v>2</v>
      </c>
      <c r="G6" s="1"/>
      <c r="H6" s="1"/>
    </row>
    <row r="7" spans="2:8" ht="12.75">
      <c r="B7" s="8"/>
      <c r="C7" s="8"/>
      <c r="D7" s="8"/>
      <c r="E7" s="8"/>
      <c r="F7" s="8"/>
      <c r="G7" s="8"/>
      <c r="H7" s="8"/>
    </row>
    <row r="8" spans="2:8" ht="12.75">
      <c r="B8" s="12" t="s">
        <v>3</v>
      </c>
      <c r="C8" s="13">
        <v>2011</v>
      </c>
      <c r="D8" s="13">
        <v>2010</v>
      </c>
      <c r="E8" s="12" t="s">
        <v>4</v>
      </c>
      <c r="F8" s="13">
        <v>2011</v>
      </c>
      <c r="G8" s="13">
        <v>2010</v>
      </c>
      <c r="H8" s="12" t="s">
        <v>4</v>
      </c>
    </row>
    <row r="9" spans="2:8" ht="12.75">
      <c r="B9" s="9" t="s">
        <v>5</v>
      </c>
      <c r="C9" s="10">
        <f aca="true" t="shared" si="0" ref="C9:D11">SUM(F9+C30+F30)</f>
        <v>539093</v>
      </c>
      <c r="D9" s="10">
        <f t="shared" si="0"/>
        <v>449578</v>
      </c>
      <c r="E9" s="23">
        <f>(+C9-D9)/D9</f>
        <v>0.19910894216354003</v>
      </c>
      <c r="F9" s="10">
        <f>SUM('20101pt'!F9+'20102pt'!F9)</f>
        <v>254044</v>
      </c>
      <c r="G9" s="10">
        <f>SUM('20101pt'!G9+'20102pt'!G9)</f>
        <v>228452</v>
      </c>
      <c r="H9" s="23">
        <f>(+F9-G9)/G9</f>
        <v>0.11202353229562446</v>
      </c>
    </row>
    <row r="10" spans="2:8" ht="12.75">
      <c r="B10" s="9" t="s">
        <v>6</v>
      </c>
      <c r="C10" s="10">
        <f t="shared" si="0"/>
        <v>532757</v>
      </c>
      <c r="D10" s="10">
        <f t="shared" si="0"/>
        <v>432400</v>
      </c>
      <c r="E10" s="23">
        <f>(+C10-D10)/D10</f>
        <v>0.23209296947271046</v>
      </c>
      <c r="F10" s="10">
        <f>SUM('20101pt'!F10+'20102pt'!F10)</f>
        <v>248087</v>
      </c>
      <c r="G10" s="10">
        <f>SUM('20101pt'!G10+'20102pt'!G10)</f>
        <v>210050</v>
      </c>
      <c r="H10" s="23">
        <f>(+F10-G10)/G10</f>
        <v>0.1810854558438467</v>
      </c>
    </row>
    <row r="11" spans="2:8" ht="12.75">
      <c r="B11" s="9" t="s">
        <v>7</v>
      </c>
      <c r="C11" s="10">
        <f t="shared" si="0"/>
        <v>597840</v>
      </c>
      <c r="D11" s="10">
        <f t="shared" si="0"/>
        <v>508492</v>
      </c>
      <c r="E11" s="23">
        <f>(+C11-D11)/D11</f>
        <v>0.17571171227865925</v>
      </c>
      <c r="F11" s="10">
        <f>SUM('20101pt'!F11+'20102pt'!F11)</f>
        <v>283703</v>
      </c>
      <c r="G11" s="10">
        <f>SUM('20101pt'!G11+'20102pt'!G11)</f>
        <v>260032</v>
      </c>
      <c r="H11" s="23">
        <f>(+F11-G11)/G11</f>
        <v>0.0910311038641398</v>
      </c>
    </row>
    <row r="12" spans="2:8" ht="12.75">
      <c r="B12" s="14" t="s">
        <v>8</v>
      </c>
      <c r="C12" s="15">
        <f>SUM(C9:C11)</f>
        <v>1669690</v>
      </c>
      <c r="D12" s="15">
        <f>SUM(D9:D11)</f>
        <v>1390470</v>
      </c>
      <c r="E12" s="25">
        <f>(+C12-D12)/D12</f>
        <v>0.20080979812581357</v>
      </c>
      <c r="F12" s="15">
        <f>SUM(F9:F11)</f>
        <v>785834</v>
      </c>
      <c r="G12" s="15">
        <f>SUM(G9:G11)</f>
        <v>698534</v>
      </c>
      <c r="H12" s="25">
        <f>(+F12-G12)/G12</f>
        <v>0.12497602121013436</v>
      </c>
    </row>
    <row r="13" spans="2:8" ht="12.75">
      <c r="B13" s="9" t="s">
        <v>9</v>
      </c>
      <c r="C13" s="10">
        <f aca="true" t="shared" si="1" ref="C13:D15">SUM(F13+C34+F34)</f>
        <v>568118</v>
      </c>
      <c r="D13" s="10">
        <f t="shared" si="1"/>
        <v>463493</v>
      </c>
      <c r="E13" s="23">
        <f aca="true" t="shared" si="2" ref="E13:E20">(+C13-D13)/D13</f>
        <v>0.2257315644464965</v>
      </c>
      <c r="F13" s="10">
        <f>SUM('20101pt'!F13+'20102pt'!F13)</f>
        <v>268776</v>
      </c>
      <c r="G13" s="10">
        <f>SUM('20101pt'!G13+'20102pt'!G13)</f>
        <v>224420</v>
      </c>
      <c r="H13" s="23">
        <f aca="true" t="shared" si="3" ref="H13:H20">(+F13-G13)/G13</f>
        <v>0.19764726851439265</v>
      </c>
    </row>
    <row r="14" spans="2:8" ht="12.75">
      <c r="B14" s="9" t="s">
        <v>10</v>
      </c>
      <c r="C14" s="10">
        <f t="shared" si="1"/>
        <v>0</v>
      </c>
      <c r="D14" s="10">
        <f t="shared" si="1"/>
        <v>0</v>
      </c>
      <c r="E14" s="23" t="e">
        <f t="shared" si="2"/>
        <v>#DIV/0!</v>
      </c>
      <c r="F14" s="10">
        <f>SUM('20101pt'!F14+'20102pt'!F14)</f>
        <v>0</v>
      </c>
      <c r="G14" s="10">
        <f>SUM('20101pt'!G14+'20102pt'!G14)</f>
        <v>0</v>
      </c>
      <c r="H14" s="23" t="e">
        <f t="shared" si="3"/>
        <v>#DIV/0!</v>
      </c>
    </row>
    <row r="15" spans="2:8" ht="12.75">
      <c r="B15" s="9" t="s">
        <v>11</v>
      </c>
      <c r="C15" s="10">
        <f t="shared" si="1"/>
        <v>0</v>
      </c>
      <c r="D15" s="10">
        <f t="shared" si="1"/>
        <v>0</v>
      </c>
      <c r="E15" s="23" t="e">
        <f t="shared" si="2"/>
        <v>#DIV/0!</v>
      </c>
      <c r="F15" s="10">
        <f>SUM('20101pt'!F15+'20102pt'!F15)</f>
        <v>0</v>
      </c>
      <c r="G15" s="10">
        <f>SUM('20101pt'!G15+'20102pt'!G15)</f>
        <v>0</v>
      </c>
      <c r="H15" s="23" t="e">
        <f t="shared" si="3"/>
        <v>#DIV/0!</v>
      </c>
    </row>
    <row r="16" spans="2:8" ht="12.75">
      <c r="B16" s="14" t="s">
        <v>12</v>
      </c>
      <c r="C16" s="15">
        <f>SUM(C13:C15)</f>
        <v>568118</v>
      </c>
      <c r="D16" s="15">
        <f>SUM(D13:D15)</f>
        <v>463493</v>
      </c>
      <c r="E16" s="25">
        <f t="shared" si="2"/>
        <v>0.2257315644464965</v>
      </c>
      <c r="F16" s="15">
        <f>SUM(F13:F15)</f>
        <v>268776</v>
      </c>
      <c r="G16" s="15">
        <f>SUM(G13:G15)</f>
        <v>224420</v>
      </c>
      <c r="H16" s="25">
        <f t="shared" si="3"/>
        <v>0.19764726851439265</v>
      </c>
    </row>
    <row r="17" spans="2:8" ht="12.75">
      <c r="B17" s="16" t="s">
        <v>13</v>
      </c>
      <c r="C17" s="10">
        <f aca="true" t="shared" si="4" ref="C17:D19">SUM(F17+C38+F38)</f>
        <v>0</v>
      </c>
      <c r="D17" s="10">
        <f t="shared" si="4"/>
        <v>0</v>
      </c>
      <c r="E17" s="23" t="e">
        <f t="shared" si="2"/>
        <v>#DIV/0!</v>
      </c>
      <c r="F17" s="10">
        <f>SUM('20101pt'!F17+'20102pt'!F17)</f>
        <v>0</v>
      </c>
      <c r="G17" s="10">
        <f>SUM('20101pt'!G17+'20102pt'!G17)</f>
        <v>0</v>
      </c>
      <c r="H17" s="23" t="e">
        <f t="shared" si="3"/>
        <v>#DIV/0!</v>
      </c>
    </row>
    <row r="18" spans="2:8" ht="12.75">
      <c r="B18" s="16" t="s">
        <v>14</v>
      </c>
      <c r="C18" s="10">
        <f t="shared" si="4"/>
        <v>0</v>
      </c>
      <c r="D18" s="10">
        <f t="shared" si="4"/>
        <v>0</v>
      </c>
      <c r="E18" s="23" t="e">
        <f t="shared" si="2"/>
        <v>#DIV/0!</v>
      </c>
      <c r="F18" s="10">
        <f>SUM('20101pt'!F18+'20102pt'!F18)</f>
        <v>0</v>
      </c>
      <c r="G18" s="10">
        <f>SUM('20101pt'!G18+'20102pt'!G18)</f>
        <v>0</v>
      </c>
      <c r="H18" s="23" t="e">
        <f t="shared" si="3"/>
        <v>#DIV/0!</v>
      </c>
    </row>
    <row r="19" spans="2:8" ht="12.75">
      <c r="B19" s="16" t="s">
        <v>15</v>
      </c>
      <c r="C19" s="10">
        <f t="shared" si="4"/>
        <v>0</v>
      </c>
      <c r="D19" s="10">
        <f t="shared" si="4"/>
        <v>0</v>
      </c>
      <c r="E19" s="23" t="e">
        <f t="shared" si="2"/>
        <v>#DIV/0!</v>
      </c>
      <c r="F19" s="10">
        <f>SUM('20101pt'!F19+'20102pt'!F19)</f>
        <v>0</v>
      </c>
      <c r="G19" s="10">
        <f>SUM('20101pt'!G19+'20102pt'!G19)</f>
        <v>0</v>
      </c>
      <c r="H19" s="23" t="e">
        <f t="shared" si="3"/>
        <v>#DIV/0!</v>
      </c>
    </row>
    <row r="20" spans="2:8" ht="12.75">
      <c r="B20" s="14" t="s">
        <v>16</v>
      </c>
      <c r="C20" s="15">
        <f>SUM(C17:C19)</f>
        <v>0</v>
      </c>
      <c r="D20" s="15">
        <f>SUM(D17:D19)</f>
        <v>0</v>
      </c>
      <c r="E20" s="25" t="e">
        <f t="shared" si="2"/>
        <v>#DIV/0!</v>
      </c>
      <c r="F20" s="15">
        <f>SUM(F17:F19)</f>
        <v>0</v>
      </c>
      <c r="G20" s="15">
        <f>SUM(G17:G19)</f>
        <v>0</v>
      </c>
      <c r="H20" s="25" t="e">
        <f t="shared" si="3"/>
        <v>#DIV/0!</v>
      </c>
    </row>
    <row r="21" spans="2:8" ht="12.75">
      <c r="B21" s="16" t="s">
        <v>17</v>
      </c>
      <c r="C21" s="10">
        <f aca="true" t="shared" si="5" ref="C21:D23">SUM(F21+C42+F42)</f>
        <v>0</v>
      </c>
      <c r="D21" s="10">
        <f t="shared" si="5"/>
        <v>0</v>
      </c>
      <c r="E21" s="23" t="e">
        <f>(+C21-D21)/D21</f>
        <v>#DIV/0!</v>
      </c>
      <c r="F21" s="10">
        <f>SUM('20101pt'!F21+'20102pt'!F21)</f>
        <v>0</v>
      </c>
      <c r="G21" s="10">
        <f>SUM('20101pt'!G21+'20102pt'!G21)</f>
        <v>0</v>
      </c>
      <c r="H21" s="23" t="e">
        <f>(+F21-G21)/G21</f>
        <v>#DIV/0!</v>
      </c>
    </row>
    <row r="22" spans="2:8" ht="12.75">
      <c r="B22" s="16" t="s">
        <v>18</v>
      </c>
      <c r="C22" s="10">
        <f t="shared" si="5"/>
        <v>0</v>
      </c>
      <c r="D22" s="10">
        <f t="shared" si="5"/>
        <v>0</v>
      </c>
      <c r="E22" s="23" t="e">
        <f>(+C22-D22)/D22</f>
        <v>#DIV/0!</v>
      </c>
      <c r="F22" s="10">
        <f>SUM('20101pt'!F22+'20102pt'!F22)</f>
        <v>0</v>
      </c>
      <c r="G22" s="10">
        <f>SUM('20101pt'!G22+'20102pt'!G22)</f>
        <v>0</v>
      </c>
      <c r="H22" s="23" t="e">
        <f>(+F22-G22)/G22</f>
        <v>#DIV/0!</v>
      </c>
    </row>
    <row r="23" spans="2:8" ht="12.75">
      <c r="B23" s="16" t="s">
        <v>19</v>
      </c>
      <c r="C23" s="10">
        <f t="shared" si="5"/>
        <v>0</v>
      </c>
      <c r="D23" s="10">
        <f t="shared" si="5"/>
        <v>0</v>
      </c>
      <c r="E23" s="23" t="e">
        <f>(+C23-D23)/D23</f>
        <v>#DIV/0!</v>
      </c>
      <c r="F23" s="10">
        <f>SUM('20101pt'!F23+'20102pt'!F23)</f>
        <v>0</v>
      </c>
      <c r="G23" s="10">
        <f>SUM('20101pt'!G23+'20102pt'!G23)</f>
        <v>0</v>
      </c>
      <c r="H23" s="23" t="e">
        <f>(+F23-G23)/G23</f>
        <v>#DIV/0!</v>
      </c>
    </row>
    <row r="24" spans="2:8" ht="12.75">
      <c r="B24" s="14" t="s">
        <v>20</v>
      </c>
      <c r="C24" s="15">
        <f>SUM(C21:C23)</f>
        <v>0</v>
      </c>
      <c r="D24" s="15">
        <f>SUM(D21:D23)</f>
        <v>0</v>
      </c>
      <c r="E24" s="25" t="e">
        <f>(+C24-D24)/D24</f>
        <v>#DIV/0!</v>
      </c>
      <c r="F24" s="15">
        <f>SUM(F21:F23)</f>
        <v>0</v>
      </c>
      <c r="G24" s="15">
        <f>SUM(G21:G23)</f>
        <v>0</v>
      </c>
      <c r="H24" s="25" t="e">
        <f>(+F24-G24)/G24</f>
        <v>#DIV/0!</v>
      </c>
    </row>
    <row r="25" spans="2:8" ht="13.5" thickBot="1">
      <c r="B25" s="31" t="s">
        <v>27</v>
      </c>
      <c r="C25" s="29">
        <f>SUM(C12+C16+C20+C24)</f>
        <v>2237808</v>
      </c>
      <c r="D25" s="29">
        <f>SUM(D12+D16+D20+D24)</f>
        <v>1853963</v>
      </c>
      <c r="E25" s="30">
        <f>(+C25-D25)/D25</f>
        <v>0.20704026995144995</v>
      </c>
      <c r="F25" s="29">
        <f>SUM(F12+F16+F20+F24)</f>
        <v>1054610</v>
      </c>
      <c r="G25" s="29">
        <f>SUM(G12+G16+G20+G24)</f>
        <v>922954</v>
      </c>
      <c r="H25" s="30">
        <f>(+F25-G25)/G25</f>
        <v>0.14264632906948777</v>
      </c>
    </row>
    <row r="26" spans="2:8" ht="13.5" thickTop="1">
      <c r="B26" s="8"/>
      <c r="C26" s="8"/>
      <c r="D26" s="8"/>
      <c r="E26" s="8"/>
      <c r="F26" s="8"/>
      <c r="G26" s="8"/>
      <c r="H26" s="8"/>
    </row>
    <row r="27" spans="2:8" ht="12.75">
      <c r="B27" s="1" t="s">
        <v>21</v>
      </c>
      <c r="C27" s="2"/>
      <c r="D27" s="1"/>
      <c r="E27" s="1"/>
      <c r="F27" s="2" t="s">
        <v>22</v>
      </c>
      <c r="G27" s="1"/>
      <c r="H27" s="1"/>
    </row>
    <row r="28" spans="2:8" ht="12.75">
      <c r="B28" s="8"/>
      <c r="C28" s="8"/>
      <c r="D28" s="8"/>
      <c r="E28" s="8"/>
      <c r="F28" s="8"/>
      <c r="G28" s="8"/>
      <c r="H28" s="8"/>
    </row>
    <row r="29" spans="2:8" ht="12.75">
      <c r="B29" s="12" t="s">
        <v>3</v>
      </c>
      <c r="C29" s="13">
        <v>2011</v>
      </c>
      <c r="D29" s="13">
        <v>2010</v>
      </c>
      <c r="E29" s="12" t="s">
        <v>4</v>
      </c>
      <c r="F29" s="13">
        <v>2011</v>
      </c>
      <c r="G29" s="13">
        <v>2010</v>
      </c>
      <c r="H29" s="12" t="s">
        <v>4</v>
      </c>
    </row>
    <row r="30" spans="2:8" ht="12.75">
      <c r="B30" s="9" t="s">
        <v>5</v>
      </c>
      <c r="C30" s="10">
        <f>SUM('20101pt'!C30+'20102pt'!C30)</f>
        <v>75386</v>
      </c>
      <c r="D30" s="10">
        <f>SUM('20101pt'!D30+'20102pt'!D30)</f>
        <v>44903</v>
      </c>
      <c r="E30" s="23">
        <f aca="true" t="shared" si="6" ref="E30:E37">(+C30-D30)/D30</f>
        <v>0.6788633276173084</v>
      </c>
      <c r="F30" s="10">
        <f>SUM('20101pt'!F30+'20102pt'!F30)</f>
        <v>209663</v>
      </c>
      <c r="G30" s="10">
        <f>SUM('20101pt'!G30+'20102pt'!G30)</f>
        <v>176223</v>
      </c>
      <c r="H30" s="23">
        <f aca="true" t="shared" si="7" ref="H30:H37">(+F30-G30)/G30</f>
        <v>0.18975956600443755</v>
      </c>
    </row>
    <row r="31" spans="2:8" ht="12.75">
      <c r="B31" s="9" t="s">
        <v>6</v>
      </c>
      <c r="C31" s="10">
        <f>SUM('20101pt'!C31+'20102pt'!C31)</f>
        <v>70198</v>
      </c>
      <c r="D31" s="10">
        <f>SUM('20101pt'!D31+'20102pt'!D31)</f>
        <v>54423</v>
      </c>
      <c r="E31" s="23">
        <f t="shared" si="6"/>
        <v>0.2898590669386105</v>
      </c>
      <c r="F31" s="10">
        <f>SUM('20101pt'!F31+'20102pt'!F31)</f>
        <v>214472</v>
      </c>
      <c r="G31" s="10">
        <f>SUM('20101pt'!G31+'20102pt'!G31)</f>
        <v>167927</v>
      </c>
      <c r="H31" s="23">
        <f t="shared" si="7"/>
        <v>0.2771740101353564</v>
      </c>
    </row>
    <row r="32" spans="2:8" ht="12.75">
      <c r="B32" s="9" t="s">
        <v>7</v>
      </c>
      <c r="C32" s="10">
        <f>SUM('20101pt'!C32+'20102pt'!C32)</f>
        <v>88959</v>
      </c>
      <c r="D32" s="10">
        <f>SUM('20101pt'!D32+'20102pt'!D32)</f>
        <v>54785</v>
      </c>
      <c r="E32" s="23">
        <f t="shared" si="6"/>
        <v>0.6237838824495756</v>
      </c>
      <c r="F32" s="10">
        <f>SUM('20101pt'!F32+'20102pt'!F32)</f>
        <v>225178</v>
      </c>
      <c r="G32" s="10">
        <f>SUM('20101pt'!G32+'20102pt'!G32)</f>
        <v>193675</v>
      </c>
      <c r="H32" s="23">
        <f t="shared" si="7"/>
        <v>0.16265909384277785</v>
      </c>
    </row>
    <row r="33" spans="2:8" ht="12.75">
      <c r="B33" s="14" t="s">
        <v>8</v>
      </c>
      <c r="C33" s="15">
        <f>SUM(C30:C32)</f>
        <v>234543</v>
      </c>
      <c r="D33" s="15">
        <f>SUM(D30:D32)</f>
        <v>154111</v>
      </c>
      <c r="E33" s="25">
        <f t="shared" si="6"/>
        <v>0.5219095327393891</v>
      </c>
      <c r="F33" s="15">
        <f>SUM(F30:F32)</f>
        <v>649313</v>
      </c>
      <c r="G33" s="15">
        <f>SUM(G30:G32)</f>
        <v>537825</v>
      </c>
      <c r="H33" s="25">
        <f t="shared" si="7"/>
        <v>0.2072941942081532</v>
      </c>
    </row>
    <row r="34" spans="2:8" ht="12.75">
      <c r="B34" s="9" t="s">
        <v>9</v>
      </c>
      <c r="C34" s="10">
        <f>SUM('20101pt'!C34+'20102pt'!C34)</f>
        <v>63397</v>
      </c>
      <c r="D34" s="10">
        <f>SUM('20101pt'!D34+'20102pt'!D34)</f>
        <v>61894</v>
      </c>
      <c r="E34" s="23">
        <f t="shared" si="6"/>
        <v>0.024283452354024623</v>
      </c>
      <c r="F34" s="10">
        <f>SUM('20101pt'!F34+'20102pt'!F34)</f>
        <v>235945</v>
      </c>
      <c r="G34" s="10">
        <f>SUM('20101pt'!G34+'20102pt'!G34)</f>
        <v>177179</v>
      </c>
      <c r="H34" s="23">
        <f t="shared" si="7"/>
        <v>0.3316758758092099</v>
      </c>
    </row>
    <row r="35" spans="2:8" ht="12.75">
      <c r="B35" s="9" t="s">
        <v>10</v>
      </c>
      <c r="C35" s="10">
        <f>SUM('20101pt'!C35+'20102pt'!C35)</f>
        <v>0</v>
      </c>
      <c r="D35" s="10">
        <f>SUM('20101pt'!D35+'20102pt'!D35)</f>
        <v>0</v>
      </c>
      <c r="E35" s="23" t="e">
        <f t="shared" si="6"/>
        <v>#DIV/0!</v>
      </c>
      <c r="F35" s="10">
        <f>SUM('20101pt'!F35+'20102pt'!F35)</f>
        <v>0</v>
      </c>
      <c r="G35" s="10">
        <f>SUM('20101pt'!G35+'20102pt'!G35)</f>
        <v>0</v>
      </c>
      <c r="H35" s="23" t="e">
        <f t="shared" si="7"/>
        <v>#DIV/0!</v>
      </c>
    </row>
    <row r="36" spans="2:8" ht="12.75">
      <c r="B36" s="9" t="s">
        <v>11</v>
      </c>
      <c r="C36" s="10">
        <f>SUM('20101pt'!C36+'20102pt'!C36)</f>
        <v>0</v>
      </c>
      <c r="D36" s="10">
        <f>SUM('20101pt'!D36+'20102pt'!D36)</f>
        <v>0</v>
      </c>
      <c r="E36" s="23" t="e">
        <f t="shared" si="6"/>
        <v>#DIV/0!</v>
      </c>
      <c r="F36" s="10">
        <f>SUM('20101pt'!F36+'20102pt'!F36)</f>
        <v>0</v>
      </c>
      <c r="G36" s="10">
        <f>SUM('20101pt'!G36+'20102pt'!G36)</f>
        <v>0</v>
      </c>
      <c r="H36" s="23" t="e">
        <f t="shared" si="7"/>
        <v>#DIV/0!</v>
      </c>
    </row>
    <row r="37" spans="2:8" ht="12.75">
      <c r="B37" s="14" t="s">
        <v>12</v>
      </c>
      <c r="C37" s="15">
        <f>SUM(C34:C36)</f>
        <v>63397</v>
      </c>
      <c r="D37" s="15">
        <f>SUM(D34:D36)</f>
        <v>61894</v>
      </c>
      <c r="E37" s="25">
        <f t="shared" si="6"/>
        <v>0.024283452354024623</v>
      </c>
      <c r="F37" s="15">
        <f>SUM(F34:F36)</f>
        <v>235945</v>
      </c>
      <c r="G37" s="15">
        <f>SUM(G34:G36)</f>
        <v>177179</v>
      </c>
      <c r="H37" s="25">
        <f t="shared" si="7"/>
        <v>0.3316758758092099</v>
      </c>
    </row>
    <row r="38" spans="2:8" ht="12.75">
      <c r="B38" s="16" t="s">
        <v>13</v>
      </c>
      <c r="C38" s="10">
        <f>SUM('20101pt'!C38+'20102pt'!C38)</f>
        <v>0</v>
      </c>
      <c r="D38" s="10">
        <f>SUM('20101pt'!D38+'20102pt'!D38)</f>
        <v>0</v>
      </c>
      <c r="E38" s="23" t="e">
        <f aca="true" t="shared" si="8" ref="E38:E46">(+C38-D38)/D38</f>
        <v>#DIV/0!</v>
      </c>
      <c r="F38" s="10">
        <f>SUM('20101pt'!F38+'20102pt'!F38)</f>
        <v>0</v>
      </c>
      <c r="G38" s="10">
        <f>SUM('20101pt'!G38+'20102pt'!G38)</f>
        <v>0</v>
      </c>
      <c r="H38" s="23" t="e">
        <f aca="true" t="shared" si="9" ref="H38:H46">(+F38-G38)/G38</f>
        <v>#DIV/0!</v>
      </c>
    </row>
    <row r="39" spans="2:8" ht="12.75">
      <c r="B39" s="16" t="s">
        <v>14</v>
      </c>
      <c r="C39" s="10">
        <f>SUM('20101pt'!C39+'20102pt'!C39)</f>
        <v>0</v>
      </c>
      <c r="D39" s="10">
        <f>SUM('20101pt'!D39+'20102pt'!D39)</f>
        <v>0</v>
      </c>
      <c r="E39" s="23" t="e">
        <f t="shared" si="8"/>
        <v>#DIV/0!</v>
      </c>
      <c r="F39" s="10">
        <f>SUM('20101pt'!F39+'20102pt'!F39)</f>
        <v>0</v>
      </c>
      <c r="G39" s="10">
        <f>SUM('20101pt'!G39+'20102pt'!G39)</f>
        <v>0</v>
      </c>
      <c r="H39" s="23" t="e">
        <f t="shared" si="9"/>
        <v>#DIV/0!</v>
      </c>
    </row>
    <row r="40" spans="2:8" ht="12.75">
      <c r="B40" s="16" t="s">
        <v>15</v>
      </c>
      <c r="C40" s="10">
        <f>SUM('20101pt'!C40+'20102pt'!C40)</f>
        <v>0</v>
      </c>
      <c r="D40" s="10">
        <f>SUM('20101pt'!D40+'20102pt'!D40)</f>
        <v>0</v>
      </c>
      <c r="E40" s="23" t="e">
        <f t="shared" si="8"/>
        <v>#DIV/0!</v>
      </c>
      <c r="F40" s="10">
        <f>SUM('20101pt'!F40+'20102pt'!F40)</f>
        <v>0</v>
      </c>
      <c r="G40" s="10">
        <f>SUM('20101pt'!G40+'20102pt'!G40)</f>
        <v>0</v>
      </c>
      <c r="H40" s="23" t="e">
        <f t="shared" si="9"/>
        <v>#DIV/0!</v>
      </c>
    </row>
    <row r="41" spans="2:8" ht="12.75">
      <c r="B41" s="14" t="s">
        <v>16</v>
      </c>
      <c r="C41" s="15">
        <f>SUM(C38:C40)</f>
        <v>0</v>
      </c>
      <c r="D41" s="15">
        <f>SUM(D38:D40)</f>
        <v>0</v>
      </c>
      <c r="E41" s="25" t="e">
        <f t="shared" si="8"/>
        <v>#DIV/0!</v>
      </c>
      <c r="F41" s="15">
        <f>SUM(F38:F40)</f>
        <v>0</v>
      </c>
      <c r="G41" s="15">
        <f>SUM(G38:G40)</f>
        <v>0</v>
      </c>
      <c r="H41" s="25" t="e">
        <f t="shared" si="9"/>
        <v>#DIV/0!</v>
      </c>
    </row>
    <row r="42" spans="2:8" ht="12.75">
      <c r="B42" s="16" t="s">
        <v>17</v>
      </c>
      <c r="C42" s="10">
        <f>SUM('20101pt'!C42+'20102pt'!C42)</f>
        <v>0</v>
      </c>
      <c r="D42" s="10">
        <f>SUM('20101pt'!D42+'20102pt'!D42)</f>
        <v>0</v>
      </c>
      <c r="E42" s="23" t="e">
        <f t="shared" si="8"/>
        <v>#DIV/0!</v>
      </c>
      <c r="F42" s="10">
        <f>SUM('20101pt'!F42+'20102pt'!F42)</f>
        <v>0</v>
      </c>
      <c r="G42" s="10">
        <f>SUM('20101pt'!G42+'20102pt'!G42)</f>
        <v>0</v>
      </c>
      <c r="H42" s="23" t="e">
        <f t="shared" si="9"/>
        <v>#DIV/0!</v>
      </c>
    </row>
    <row r="43" spans="2:8" ht="12.75">
      <c r="B43" s="16" t="s">
        <v>18</v>
      </c>
      <c r="C43" s="10">
        <f>SUM('20101pt'!C43+'20102pt'!C43)</f>
        <v>0</v>
      </c>
      <c r="D43" s="10">
        <f>SUM('20101pt'!D43+'20102pt'!D43)</f>
        <v>0</v>
      </c>
      <c r="E43" s="23" t="e">
        <f t="shared" si="8"/>
        <v>#DIV/0!</v>
      </c>
      <c r="F43" s="10">
        <f>SUM('20101pt'!F43+'20102pt'!F43)</f>
        <v>0</v>
      </c>
      <c r="G43" s="10">
        <f>SUM('20101pt'!G43+'20102pt'!G43)</f>
        <v>0</v>
      </c>
      <c r="H43" s="23" t="e">
        <f t="shared" si="9"/>
        <v>#DIV/0!</v>
      </c>
    </row>
    <row r="44" spans="2:8" ht="12.75">
      <c r="B44" s="16" t="s">
        <v>19</v>
      </c>
      <c r="C44" s="10">
        <f>SUM('20101pt'!C44+'20102pt'!C44)</f>
        <v>0</v>
      </c>
      <c r="D44" s="10">
        <f>SUM('20101pt'!D44+'20102pt'!D44)</f>
        <v>0</v>
      </c>
      <c r="E44" s="23" t="e">
        <f t="shared" si="8"/>
        <v>#DIV/0!</v>
      </c>
      <c r="F44" s="10">
        <f>SUM('20101pt'!F44+'20102pt'!F44)</f>
        <v>0</v>
      </c>
      <c r="G44" s="10">
        <f>SUM('20101pt'!G44+'20102pt'!G44)</f>
        <v>0</v>
      </c>
      <c r="H44" s="23" t="e">
        <f t="shared" si="9"/>
        <v>#DIV/0!</v>
      </c>
    </row>
    <row r="45" spans="2:8" ht="12.75">
      <c r="B45" s="14" t="s">
        <v>20</v>
      </c>
      <c r="C45" s="15">
        <f>SUM(C42:C44)</f>
        <v>0</v>
      </c>
      <c r="D45" s="15">
        <f>SUM(D42:D44)</f>
        <v>0</v>
      </c>
      <c r="E45" s="25" t="e">
        <f t="shared" si="8"/>
        <v>#DIV/0!</v>
      </c>
      <c r="F45" s="15">
        <f>SUM(F42:F44)</f>
        <v>0</v>
      </c>
      <c r="G45" s="15">
        <f>SUM(G42:G44)</f>
        <v>0</v>
      </c>
      <c r="H45" s="25" t="e">
        <f t="shared" si="9"/>
        <v>#DIV/0!</v>
      </c>
    </row>
    <row r="46" spans="2:8" ht="13.5" thickBot="1">
      <c r="B46" s="31" t="s">
        <v>27</v>
      </c>
      <c r="C46" s="29">
        <f>SUM(C33+C37+C41+C45)</f>
        <v>297940</v>
      </c>
      <c r="D46" s="29">
        <f>SUM(D33+D37+D41+D45)</f>
        <v>216005</v>
      </c>
      <c r="E46" s="30">
        <f t="shared" si="8"/>
        <v>0.3793199231499271</v>
      </c>
      <c r="F46" s="29">
        <f>SUM(F33+F37+F41+F45)</f>
        <v>885258</v>
      </c>
      <c r="G46" s="29">
        <f>SUM(G33+G37+G41+G45)</f>
        <v>715004</v>
      </c>
      <c r="H46" s="30">
        <f t="shared" si="9"/>
        <v>0.2381161503991586</v>
      </c>
    </row>
    <row r="47" spans="2:8" ht="13.5" thickTop="1">
      <c r="B47" s="33" t="s">
        <v>32</v>
      </c>
      <c r="C47" s="17"/>
      <c r="D47" s="20"/>
      <c r="E47" s="19"/>
      <c r="F47" s="17"/>
      <c r="G47" s="17"/>
      <c r="H47" s="19"/>
    </row>
    <row r="48" spans="2:8" ht="12.75">
      <c r="B48" s="33" t="s">
        <v>33</v>
      </c>
      <c r="C48" s="8"/>
      <c r="D48" s="8"/>
      <c r="E48" s="8"/>
      <c r="F48" s="8"/>
      <c r="G48" s="8"/>
      <c r="H48" s="8"/>
    </row>
    <row r="49" ht="12.75">
      <c r="B49" s="8" t="s">
        <v>29</v>
      </c>
    </row>
    <row r="50" spans="2:3" ht="12">
      <c r="B50" s="18"/>
      <c r="C50" s="18">
        <f ca="1">NOW()</f>
        <v>40722.598589814814</v>
      </c>
    </row>
  </sheetData>
  <sheetProtection/>
  <printOptions/>
  <pageMargins left="0.75" right="0.75" top="1" bottom="1" header="0.5" footer="0.5"/>
  <pageSetup fitToHeight="1" fitToWidth="1" horizontalDpi="300" verticalDpi="300" orientation="portrait" scale="96" r:id="rId1"/>
</worksheet>
</file>

<file path=xl/worksheets/sheet5.xml><?xml version="1.0" encoding="utf-8"?>
<worksheet xmlns="http://schemas.openxmlformats.org/spreadsheetml/2006/main" xmlns:r="http://schemas.openxmlformats.org/officeDocument/2006/relationships">
  <dimension ref="A1:H49"/>
  <sheetViews>
    <sheetView zoomScalePageLayoutView="0" workbookViewId="0" topLeftCell="A1">
      <selection activeCell="A4" sqref="A4"/>
    </sheetView>
  </sheetViews>
  <sheetFormatPr defaultColWidth="9.00390625" defaultRowHeight="12.75"/>
  <cols>
    <col min="1" max="1" width="4.625" style="0" customWidth="1"/>
    <col min="3" max="3" width="11.375" style="0" customWidth="1"/>
    <col min="4" max="4" width="11.25390625" style="0" customWidth="1"/>
    <col min="6" max="6" width="11.00390625" style="0" customWidth="1"/>
    <col min="7" max="7" width="11.375" style="0" customWidth="1"/>
  </cols>
  <sheetData>
    <row r="1" spans="1:8" ht="15.75">
      <c r="A1" s="3" t="s">
        <v>23</v>
      </c>
      <c r="B1" s="3"/>
      <c r="C1" s="4"/>
      <c r="D1" s="3"/>
      <c r="E1" s="3"/>
      <c r="F1" s="3"/>
      <c r="G1" s="3"/>
      <c r="H1" s="3"/>
    </row>
    <row r="2" spans="1:8" ht="15.75">
      <c r="A2" s="3" t="s">
        <v>31</v>
      </c>
      <c r="B2" s="3"/>
      <c r="C2" s="4"/>
      <c r="D2" s="3"/>
      <c r="E2" s="3"/>
      <c r="F2" s="3"/>
      <c r="G2" s="3"/>
      <c r="H2" s="3"/>
    </row>
    <row r="3" spans="1:8" ht="15.75">
      <c r="A3" s="5" t="s">
        <v>34</v>
      </c>
      <c r="B3" s="3"/>
      <c r="C3" s="3"/>
      <c r="D3" s="4"/>
      <c r="E3" s="3"/>
      <c r="F3" s="3"/>
      <c r="G3" s="3"/>
      <c r="H3" s="3"/>
    </row>
    <row r="4" spans="2:8" ht="12.75">
      <c r="B4" s="6"/>
      <c r="C4" s="6"/>
      <c r="D4" s="6"/>
      <c r="E4" s="6"/>
      <c r="F4" s="6"/>
      <c r="G4" s="6"/>
      <c r="H4" s="6"/>
    </row>
    <row r="5" spans="2:8" ht="12">
      <c r="B5" s="27"/>
      <c r="C5" s="27"/>
      <c r="D5" s="27"/>
      <c r="E5" s="27"/>
      <c r="F5" s="27"/>
      <c r="G5" s="27"/>
      <c r="H5" s="27"/>
    </row>
    <row r="6" spans="1:8" ht="12.75">
      <c r="A6" s="1" t="s">
        <v>1</v>
      </c>
      <c r="B6" s="1"/>
      <c r="C6" s="2"/>
      <c r="D6" s="1"/>
      <c r="E6" s="1"/>
      <c r="F6" s="2" t="s">
        <v>2</v>
      </c>
      <c r="G6" s="1"/>
      <c r="H6" s="1"/>
    </row>
    <row r="7" spans="2:8" ht="12.75">
      <c r="B7" s="8"/>
      <c r="C7" s="8"/>
      <c r="D7" s="8"/>
      <c r="E7" s="8"/>
      <c r="F7" s="8"/>
      <c r="G7" s="8"/>
      <c r="H7" s="8"/>
    </row>
    <row r="8" spans="2:8" ht="12.75">
      <c r="B8" s="12" t="s">
        <v>3</v>
      </c>
      <c r="C8" s="13">
        <v>2011</v>
      </c>
      <c r="D8" s="13">
        <v>2010</v>
      </c>
      <c r="E8" s="12" t="s">
        <v>4</v>
      </c>
      <c r="F8" s="13">
        <v>2011</v>
      </c>
      <c r="G8" s="13">
        <v>2010</v>
      </c>
      <c r="H8" s="12" t="s">
        <v>4</v>
      </c>
    </row>
    <row r="9" spans="2:8" ht="12.75">
      <c r="B9" s="9" t="s">
        <v>5</v>
      </c>
      <c r="C9" s="10">
        <f aca="true" t="shared" si="0" ref="C9:D11">SUM(F9+C30+F30)</f>
        <v>552317</v>
      </c>
      <c r="D9" s="10">
        <f t="shared" si="0"/>
        <v>460739</v>
      </c>
      <c r="E9" s="23">
        <f>(+C9-D9)/D9</f>
        <v>0.19876329114748262</v>
      </c>
      <c r="F9" s="10">
        <f>SUM('20101pt'!F9+'20102pt'!F9+'20103pt'!F9)</f>
        <v>258346</v>
      </c>
      <c r="G9" s="10">
        <f>SUM('20101pt'!G9+'20102pt'!G9+'20103pt'!G9)</f>
        <v>233418</v>
      </c>
      <c r="H9" s="23">
        <f>(+F9-G9)/G9</f>
        <v>0.10679553419187894</v>
      </c>
    </row>
    <row r="10" spans="2:8" ht="12.75">
      <c r="B10" s="9" t="s">
        <v>6</v>
      </c>
      <c r="C10" s="10">
        <f t="shared" si="0"/>
        <v>543521</v>
      </c>
      <c r="D10" s="10">
        <f t="shared" si="0"/>
        <v>446028</v>
      </c>
      <c r="E10" s="23">
        <f>(+C10-D10)/D10</f>
        <v>0.21858044786425965</v>
      </c>
      <c r="F10" s="10">
        <f>SUM('20101pt'!F10+'20102pt'!F10+'20103pt'!F10)</f>
        <v>250292</v>
      </c>
      <c r="G10" s="10">
        <f>SUM('20101pt'!G10+'20102pt'!G10+'20103pt'!G10)</f>
        <v>214366</v>
      </c>
      <c r="H10" s="23">
        <f>(+F10-G10)/G10</f>
        <v>0.16759187557728372</v>
      </c>
    </row>
    <row r="11" spans="2:8" ht="12.75">
      <c r="B11" s="9" t="s">
        <v>7</v>
      </c>
      <c r="C11" s="10">
        <f t="shared" si="0"/>
        <v>609090</v>
      </c>
      <c r="D11" s="10">
        <f t="shared" si="0"/>
        <v>517452</v>
      </c>
      <c r="E11" s="23">
        <f>(+C11-D11)/D11</f>
        <v>0.17709468704343592</v>
      </c>
      <c r="F11" s="10">
        <f>SUM('20101pt'!F11+'20102pt'!F11+'20103pt'!F11)</f>
        <v>283703</v>
      </c>
      <c r="G11" s="10">
        <f>SUM('20101pt'!G11+'20102pt'!G11+'20103pt'!G11)</f>
        <v>260032</v>
      </c>
      <c r="H11" s="23">
        <f>(+F11-G11)/G11</f>
        <v>0.0910311038641398</v>
      </c>
    </row>
    <row r="12" spans="2:8" ht="12.75">
      <c r="B12" s="14" t="s">
        <v>8</v>
      </c>
      <c r="C12" s="15">
        <f>SUM(C9:C11)</f>
        <v>1704928</v>
      </c>
      <c r="D12" s="15">
        <f>SUM(D9:D11)</f>
        <v>1424219</v>
      </c>
      <c r="E12" s="25">
        <f>(+C12-D12)/D12</f>
        <v>0.19709679480473158</v>
      </c>
      <c r="F12" s="15">
        <f>SUM(F9:F11)</f>
        <v>792341</v>
      </c>
      <c r="G12" s="15">
        <f>SUM(G9:G11)</f>
        <v>707816</v>
      </c>
      <c r="H12" s="25">
        <f>(+F12-G12)/G12</f>
        <v>0.11941662805022775</v>
      </c>
    </row>
    <row r="13" spans="2:8" ht="12.75">
      <c r="B13" s="9" t="s">
        <v>9</v>
      </c>
      <c r="C13" s="10">
        <f aca="true" t="shared" si="1" ref="C13:D15">SUM(F13+C34+F34)</f>
        <v>577142</v>
      </c>
      <c r="D13" s="10">
        <f t="shared" si="1"/>
        <v>472565</v>
      </c>
      <c r="E13" s="23">
        <f aca="true" t="shared" si="2" ref="E13:E20">(+C13-D13)/D13</f>
        <v>0.22129654121655223</v>
      </c>
      <c r="F13" s="10">
        <f>SUM('20101pt'!F13+'20102pt'!F13+'20103pt'!F13)</f>
        <v>268776</v>
      </c>
      <c r="G13" s="10">
        <f>SUM('20101pt'!G13+'20102pt'!G13+'20103pt'!G13)</f>
        <v>224420</v>
      </c>
      <c r="H13" s="23">
        <f aca="true" t="shared" si="3" ref="H13:H20">(+F13-G13)/G13</f>
        <v>0.19764726851439265</v>
      </c>
    </row>
    <row r="14" spans="2:8" ht="12.75">
      <c r="B14" s="9" t="s">
        <v>10</v>
      </c>
      <c r="C14" s="10">
        <f t="shared" si="1"/>
        <v>0</v>
      </c>
      <c r="D14" s="10">
        <f t="shared" si="1"/>
        <v>0</v>
      </c>
      <c r="E14" s="23" t="e">
        <f t="shared" si="2"/>
        <v>#DIV/0!</v>
      </c>
      <c r="F14" s="10">
        <f>SUM('20101pt'!F14+'20102pt'!F14+'20103pt'!F14)</f>
        <v>0</v>
      </c>
      <c r="G14" s="10">
        <f>SUM('20101pt'!G14+'20102pt'!G14+'20103pt'!G14)</f>
        <v>0</v>
      </c>
      <c r="H14" s="23" t="e">
        <f t="shared" si="3"/>
        <v>#DIV/0!</v>
      </c>
    </row>
    <row r="15" spans="2:8" ht="12.75">
      <c r="B15" s="9" t="s">
        <v>11</v>
      </c>
      <c r="C15" s="10">
        <f t="shared" si="1"/>
        <v>0</v>
      </c>
      <c r="D15" s="10">
        <f t="shared" si="1"/>
        <v>0</v>
      </c>
      <c r="E15" s="23" t="e">
        <f t="shared" si="2"/>
        <v>#DIV/0!</v>
      </c>
      <c r="F15" s="10">
        <f>SUM('20101pt'!F15+'20102pt'!F15+'20103pt'!F15)</f>
        <v>0</v>
      </c>
      <c r="G15" s="10">
        <f>SUM('20101pt'!G15+'20102pt'!G15+'20103pt'!G15)</f>
        <v>0</v>
      </c>
      <c r="H15" s="23" t="e">
        <f t="shared" si="3"/>
        <v>#DIV/0!</v>
      </c>
    </row>
    <row r="16" spans="2:8" ht="12.75">
      <c r="B16" s="14" t="s">
        <v>12</v>
      </c>
      <c r="C16" s="15">
        <f>SUM(C13:C15)</f>
        <v>577142</v>
      </c>
      <c r="D16" s="15">
        <f>SUM(D13:D15)</f>
        <v>472565</v>
      </c>
      <c r="E16" s="25">
        <f t="shared" si="2"/>
        <v>0.22129654121655223</v>
      </c>
      <c r="F16" s="15">
        <f>SUM(F13:F15)</f>
        <v>268776</v>
      </c>
      <c r="G16" s="15">
        <f>SUM(G13:G15)</f>
        <v>224420</v>
      </c>
      <c r="H16" s="25">
        <f t="shared" si="3"/>
        <v>0.19764726851439265</v>
      </c>
    </row>
    <row r="17" spans="2:8" ht="12.75">
      <c r="B17" s="16" t="s">
        <v>13</v>
      </c>
      <c r="C17" s="10">
        <f aca="true" t="shared" si="4" ref="C17:D19">SUM(F17+C38+F38)</f>
        <v>0</v>
      </c>
      <c r="D17" s="10">
        <f t="shared" si="4"/>
        <v>0</v>
      </c>
      <c r="E17" s="23" t="e">
        <f t="shared" si="2"/>
        <v>#DIV/0!</v>
      </c>
      <c r="F17" s="10">
        <f>SUM('20101pt'!F17+'20102pt'!F17+'20103pt'!F17)</f>
        <v>0</v>
      </c>
      <c r="G17" s="10">
        <f>SUM('20101pt'!G17+'20102pt'!G17+'20103pt'!G17)</f>
        <v>0</v>
      </c>
      <c r="H17" s="23" t="e">
        <f t="shared" si="3"/>
        <v>#DIV/0!</v>
      </c>
    </row>
    <row r="18" spans="2:8" ht="12.75">
      <c r="B18" s="16" t="s">
        <v>14</v>
      </c>
      <c r="C18" s="10">
        <f t="shared" si="4"/>
        <v>0</v>
      </c>
      <c r="D18" s="10">
        <f t="shared" si="4"/>
        <v>0</v>
      </c>
      <c r="E18" s="23" t="e">
        <f t="shared" si="2"/>
        <v>#DIV/0!</v>
      </c>
      <c r="F18" s="10">
        <f>SUM('20101pt'!F18+'20102pt'!F18+'20103pt'!F18)</f>
        <v>0</v>
      </c>
      <c r="G18" s="10">
        <f>SUM('20101pt'!G18+'20102pt'!G18+'20103pt'!G18)</f>
        <v>0</v>
      </c>
      <c r="H18" s="23" t="e">
        <f t="shared" si="3"/>
        <v>#DIV/0!</v>
      </c>
    </row>
    <row r="19" spans="2:8" ht="12.75">
      <c r="B19" s="16" t="s">
        <v>15</v>
      </c>
      <c r="C19" s="10">
        <f t="shared" si="4"/>
        <v>0</v>
      </c>
      <c r="D19" s="10">
        <f t="shared" si="4"/>
        <v>0</v>
      </c>
      <c r="E19" s="23" t="e">
        <f t="shared" si="2"/>
        <v>#DIV/0!</v>
      </c>
      <c r="F19" s="10">
        <f>SUM('20101pt'!F19+'20102pt'!F19+'20103pt'!F19)</f>
        <v>0</v>
      </c>
      <c r="G19" s="10">
        <f>SUM('20101pt'!G19+'20102pt'!G19+'20103pt'!G19)</f>
        <v>0</v>
      </c>
      <c r="H19" s="23" t="e">
        <f t="shared" si="3"/>
        <v>#DIV/0!</v>
      </c>
    </row>
    <row r="20" spans="2:8" ht="12.75">
      <c r="B20" s="14" t="s">
        <v>16</v>
      </c>
      <c r="C20" s="15">
        <f>SUM(C17:C19)</f>
        <v>0</v>
      </c>
      <c r="D20" s="15">
        <f>SUM(D17:D19)</f>
        <v>0</v>
      </c>
      <c r="E20" s="25" t="e">
        <f t="shared" si="2"/>
        <v>#DIV/0!</v>
      </c>
      <c r="F20" s="15">
        <f>SUM(F17:F19)</f>
        <v>0</v>
      </c>
      <c r="G20" s="15">
        <f>SUM(G17:G19)</f>
        <v>0</v>
      </c>
      <c r="H20" s="25" t="e">
        <f t="shared" si="3"/>
        <v>#DIV/0!</v>
      </c>
    </row>
    <row r="21" spans="2:8" ht="12.75">
      <c r="B21" s="16" t="s">
        <v>17</v>
      </c>
      <c r="C21" s="10">
        <f aca="true" t="shared" si="5" ref="C21:D23">SUM(F21+C42+F42)</f>
        <v>0</v>
      </c>
      <c r="D21" s="10">
        <f t="shared" si="5"/>
        <v>0</v>
      </c>
      <c r="E21" s="23" t="e">
        <f>(+C21-D21)/D21</f>
        <v>#DIV/0!</v>
      </c>
      <c r="F21" s="10">
        <f>SUM('20101pt'!F21+'20102pt'!F21+'20103pt'!F21)</f>
        <v>0</v>
      </c>
      <c r="G21" s="10">
        <f>SUM('20101pt'!G21+'20102pt'!G21+'20103pt'!G21)</f>
        <v>0</v>
      </c>
      <c r="H21" s="23" t="e">
        <f>(+F21-G21)/G21</f>
        <v>#DIV/0!</v>
      </c>
    </row>
    <row r="22" spans="2:8" ht="12.75">
      <c r="B22" s="16" t="s">
        <v>18</v>
      </c>
      <c r="C22" s="10">
        <f t="shared" si="5"/>
        <v>0</v>
      </c>
      <c r="D22" s="10">
        <f t="shared" si="5"/>
        <v>0</v>
      </c>
      <c r="E22" s="23" t="e">
        <f>(+C22-D22)/D22</f>
        <v>#DIV/0!</v>
      </c>
      <c r="F22" s="10">
        <f>SUM('20101pt'!F22+'20102pt'!F22+'20103pt'!F22)</f>
        <v>0</v>
      </c>
      <c r="G22" s="10">
        <f>SUM('20101pt'!G22+'20102pt'!G22+'20103pt'!G22)</f>
        <v>0</v>
      </c>
      <c r="H22" s="23" t="e">
        <f>(+F22-G22)/G22</f>
        <v>#DIV/0!</v>
      </c>
    </row>
    <row r="23" spans="2:8" ht="12.75">
      <c r="B23" s="16" t="s">
        <v>19</v>
      </c>
      <c r="C23" s="10">
        <f t="shared" si="5"/>
        <v>0</v>
      </c>
      <c r="D23" s="10">
        <f t="shared" si="5"/>
        <v>0</v>
      </c>
      <c r="E23" s="23" t="e">
        <f>(+C23-D23)/D23</f>
        <v>#DIV/0!</v>
      </c>
      <c r="F23" s="10">
        <f>SUM('20101pt'!F23+'20102pt'!F23+'20103pt'!F23)</f>
        <v>0</v>
      </c>
      <c r="G23" s="10">
        <f>SUM('20101pt'!G23+'20102pt'!G23+'20103pt'!G23)</f>
        <v>0</v>
      </c>
      <c r="H23" s="23" t="e">
        <f>(+F23-G23)/G23</f>
        <v>#DIV/0!</v>
      </c>
    </row>
    <row r="24" spans="2:8" ht="12.75">
      <c r="B24" s="14" t="s">
        <v>20</v>
      </c>
      <c r="C24" s="15">
        <f>SUM(C21:C23)</f>
        <v>0</v>
      </c>
      <c r="D24" s="15">
        <f>SUM(D21:D23)</f>
        <v>0</v>
      </c>
      <c r="E24" s="25" t="e">
        <f>(+C24-D24)/D24</f>
        <v>#DIV/0!</v>
      </c>
      <c r="F24" s="15">
        <f>SUM(F21:F23)</f>
        <v>0</v>
      </c>
      <c r="G24" s="15">
        <f>SUM(G21:G23)</f>
        <v>0</v>
      </c>
      <c r="H24" s="25" t="e">
        <f>(+F24-G24)/G24</f>
        <v>#DIV/0!</v>
      </c>
    </row>
    <row r="25" spans="2:8" ht="13.5" thickBot="1">
      <c r="B25" s="31" t="s">
        <v>27</v>
      </c>
      <c r="C25" s="29">
        <f>SUM(C12+C16+C20+C24)</f>
        <v>2282070</v>
      </c>
      <c r="D25" s="29">
        <f>SUM(D12+D16+D20+D24)</f>
        <v>1896784</v>
      </c>
      <c r="E25" s="30">
        <f>(+C25-D25)/D25</f>
        <v>0.20312592261427764</v>
      </c>
      <c r="F25" s="29">
        <f>SUM(F12+F16+F20+F24)</f>
        <v>1061117</v>
      </c>
      <c r="G25" s="29">
        <f>SUM(G12+G16+G20+G24)</f>
        <v>932236</v>
      </c>
      <c r="H25" s="30">
        <f>(+F25-G25)/G25</f>
        <v>0.13824932742352794</v>
      </c>
    </row>
    <row r="26" spans="2:8" ht="13.5" thickTop="1">
      <c r="B26" s="8"/>
      <c r="C26" s="8"/>
      <c r="D26" s="8"/>
      <c r="E26" s="8"/>
      <c r="F26" s="8"/>
      <c r="G26" s="8"/>
      <c r="H26" s="8"/>
    </row>
    <row r="27" spans="2:8" ht="12.75">
      <c r="B27" s="1" t="s">
        <v>21</v>
      </c>
      <c r="C27" s="2"/>
      <c r="D27" s="1"/>
      <c r="E27" s="1"/>
      <c r="F27" s="2" t="s">
        <v>22</v>
      </c>
      <c r="G27" s="1"/>
      <c r="H27" s="1"/>
    </row>
    <row r="28" spans="2:8" ht="12.75">
      <c r="B28" s="8"/>
      <c r="C28" s="8"/>
      <c r="D28" s="8"/>
      <c r="E28" s="8"/>
      <c r="F28" s="8"/>
      <c r="G28" s="8"/>
      <c r="H28" s="8"/>
    </row>
    <row r="29" spans="2:8" ht="12.75">
      <c r="B29" s="12" t="s">
        <v>3</v>
      </c>
      <c r="C29" s="13">
        <v>2011</v>
      </c>
      <c r="D29" s="13">
        <v>2010</v>
      </c>
      <c r="E29" s="12" t="s">
        <v>4</v>
      </c>
      <c r="F29" s="13">
        <v>2011</v>
      </c>
      <c r="G29" s="13">
        <v>2010</v>
      </c>
      <c r="H29" s="12" t="s">
        <v>4</v>
      </c>
    </row>
    <row r="30" spans="2:8" ht="12.75">
      <c r="B30" s="9" t="s">
        <v>5</v>
      </c>
      <c r="C30" s="10">
        <f>SUM('20101pt'!C30+'20102pt'!C30+'20103pt'!C30)</f>
        <v>75386</v>
      </c>
      <c r="D30" s="10">
        <f>SUM('20101pt'!D30+'20102pt'!D30+'20103pt'!D30)</f>
        <v>44903</v>
      </c>
      <c r="E30" s="23">
        <f aca="true" t="shared" si="6" ref="E30:E46">(+C30-D30)/D30</f>
        <v>0.6788633276173084</v>
      </c>
      <c r="F30" s="10">
        <f>SUM('20101pt'!F30+'20102pt'!F30+'20103pt'!F30)</f>
        <v>218585</v>
      </c>
      <c r="G30" s="10">
        <f>SUM('20101pt'!G30+'20102pt'!G30+'20103pt'!G30)</f>
        <v>182418</v>
      </c>
      <c r="H30" s="23">
        <f aca="true" t="shared" si="7" ref="H30:H46">(+F30-G30)/G30</f>
        <v>0.1982644256597485</v>
      </c>
    </row>
    <row r="31" spans="2:8" ht="12.75">
      <c r="B31" s="9" t="s">
        <v>6</v>
      </c>
      <c r="C31" s="10">
        <f>SUM('20101pt'!C31+'20102pt'!C31+'20103pt'!C31)</f>
        <v>70198</v>
      </c>
      <c r="D31" s="10">
        <f>SUM('20101pt'!D31+'20102pt'!D31+'20103pt'!D31)</f>
        <v>54423</v>
      </c>
      <c r="E31" s="23">
        <f t="shared" si="6"/>
        <v>0.2898590669386105</v>
      </c>
      <c r="F31" s="10">
        <f>SUM('20101pt'!F31+'20102pt'!F31+'20103pt'!F31)</f>
        <v>223031</v>
      </c>
      <c r="G31" s="10">
        <f>SUM('20101pt'!G31+'20102pt'!G31+'20103pt'!G31)</f>
        <v>177239</v>
      </c>
      <c r="H31" s="23">
        <f t="shared" si="7"/>
        <v>0.2583630013710301</v>
      </c>
    </row>
    <row r="32" spans="2:8" ht="12.75">
      <c r="B32" s="9" t="s">
        <v>7</v>
      </c>
      <c r="C32" s="10">
        <f>SUM('20101pt'!C32+'20102pt'!C32+'20103pt'!C32)</f>
        <v>88959</v>
      </c>
      <c r="D32" s="10">
        <f>SUM('20101pt'!D32+'20102pt'!D32+'20103pt'!D32)</f>
        <v>54785</v>
      </c>
      <c r="E32" s="23">
        <f t="shared" si="6"/>
        <v>0.6237838824495756</v>
      </c>
      <c r="F32" s="10">
        <f>SUM('20101pt'!F32+'20102pt'!F32+'20103pt'!F32)</f>
        <v>236428</v>
      </c>
      <c r="G32" s="10">
        <f>SUM('20101pt'!G32+'20102pt'!G32+'20103pt'!G32)</f>
        <v>202635</v>
      </c>
      <c r="H32" s="23">
        <f t="shared" si="7"/>
        <v>0.16676783378981913</v>
      </c>
    </row>
    <row r="33" spans="2:8" ht="12.75">
      <c r="B33" s="14" t="s">
        <v>8</v>
      </c>
      <c r="C33" s="15">
        <f>SUM(C30:C32)</f>
        <v>234543</v>
      </c>
      <c r="D33" s="15">
        <f>SUM(D30:D32)</f>
        <v>154111</v>
      </c>
      <c r="E33" s="25">
        <f t="shared" si="6"/>
        <v>0.5219095327393891</v>
      </c>
      <c r="F33" s="15">
        <f>SUM(F30:F32)</f>
        <v>678044</v>
      </c>
      <c r="G33" s="15">
        <f>SUM(G30:G32)</f>
        <v>562292</v>
      </c>
      <c r="H33" s="25">
        <f t="shared" si="7"/>
        <v>0.2058574548455251</v>
      </c>
    </row>
    <row r="34" spans="2:8" ht="12.75">
      <c r="B34" s="9" t="s">
        <v>9</v>
      </c>
      <c r="C34" s="10">
        <f>SUM('20101pt'!C34+'20102pt'!C34+'20103pt'!C34)</f>
        <v>63397</v>
      </c>
      <c r="D34" s="10">
        <f>SUM('20101pt'!D34+'20102pt'!D34+'20103pt'!D34)</f>
        <v>61894</v>
      </c>
      <c r="E34" s="23">
        <f t="shared" si="6"/>
        <v>0.024283452354024623</v>
      </c>
      <c r="F34" s="10">
        <f>SUM('20101pt'!F34+'20102pt'!F34+'20103pt'!F34)</f>
        <v>244969</v>
      </c>
      <c r="G34" s="10">
        <f>SUM('20101pt'!G34+'20102pt'!G34+'20103pt'!G34)</f>
        <v>186251</v>
      </c>
      <c r="H34" s="23">
        <f t="shared" si="7"/>
        <v>0.31526273684436595</v>
      </c>
    </row>
    <row r="35" spans="2:8" ht="12.75">
      <c r="B35" s="9" t="s">
        <v>10</v>
      </c>
      <c r="C35" s="10">
        <f>SUM('20101pt'!C35+'20102pt'!C35+'20103pt'!C35)</f>
        <v>0</v>
      </c>
      <c r="D35" s="10">
        <f>SUM('20101pt'!D35+'20102pt'!D35+'20103pt'!D35)</f>
        <v>0</v>
      </c>
      <c r="E35" s="23" t="e">
        <f t="shared" si="6"/>
        <v>#DIV/0!</v>
      </c>
      <c r="F35" s="10">
        <f>SUM('20101pt'!F35+'20102pt'!F35+'20103pt'!F35)</f>
        <v>0</v>
      </c>
      <c r="G35" s="10">
        <f>SUM('20101pt'!G35+'20102pt'!G35+'20103pt'!G35)</f>
        <v>0</v>
      </c>
      <c r="H35" s="23" t="e">
        <f t="shared" si="7"/>
        <v>#DIV/0!</v>
      </c>
    </row>
    <row r="36" spans="2:8" ht="12.75">
      <c r="B36" s="9" t="s">
        <v>11</v>
      </c>
      <c r="C36" s="10">
        <f>SUM('20101pt'!C36+'20102pt'!C36+'20103pt'!C36)</f>
        <v>0</v>
      </c>
      <c r="D36" s="10">
        <f>SUM('20101pt'!D36+'20102pt'!D36+'20103pt'!D36)</f>
        <v>0</v>
      </c>
      <c r="E36" s="23" t="e">
        <f t="shared" si="6"/>
        <v>#DIV/0!</v>
      </c>
      <c r="F36" s="10">
        <f>SUM('20101pt'!F36+'20102pt'!F36+'20103pt'!F36)</f>
        <v>0</v>
      </c>
      <c r="G36" s="10">
        <f>SUM('20101pt'!G36+'20102pt'!G36+'20103pt'!G36)</f>
        <v>0</v>
      </c>
      <c r="H36" s="23" t="e">
        <f t="shared" si="7"/>
        <v>#DIV/0!</v>
      </c>
    </row>
    <row r="37" spans="2:8" ht="12.75">
      <c r="B37" s="14" t="s">
        <v>12</v>
      </c>
      <c r="C37" s="15">
        <f>SUM(C34:C36)</f>
        <v>63397</v>
      </c>
      <c r="D37" s="15">
        <f>SUM(D34:D36)</f>
        <v>61894</v>
      </c>
      <c r="E37" s="25">
        <f t="shared" si="6"/>
        <v>0.024283452354024623</v>
      </c>
      <c r="F37" s="15">
        <f>SUM(F34:F36)</f>
        <v>244969</v>
      </c>
      <c r="G37" s="15">
        <f>SUM(G34:G36)</f>
        <v>186251</v>
      </c>
      <c r="H37" s="25">
        <f t="shared" si="7"/>
        <v>0.31526273684436595</v>
      </c>
    </row>
    <row r="38" spans="2:8" ht="12.75">
      <c r="B38" s="16" t="s">
        <v>13</v>
      </c>
      <c r="C38" s="10">
        <f>SUM('20101pt'!C38+'20102pt'!C38+'20103pt'!C38)</f>
        <v>0</v>
      </c>
      <c r="D38" s="10">
        <f>SUM('20101pt'!D38+'20102pt'!D38+'20103pt'!D38)</f>
        <v>0</v>
      </c>
      <c r="E38" s="23" t="e">
        <f t="shared" si="6"/>
        <v>#DIV/0!</v>
      </c>
      <c r="F38" s="10">
        <f>SUM('20101pt'!F38+'20102pt'!F38+'20103pt'!F38)</f>
        <v>0</v>
      </c>
      <c r="G38" s="10">
        <f>SUM('20101pt'!G38+'20102pt'!G38+'20103pt'!G38)</f>
        <v>0</v>
      </c>
      <c r="H38" s="23" t="e">
        <f t="shared" si="7"/>
        <v>#DIV/0!</v>
      </c>
    </row>
    <row r="39" spans="2:8" ht="12.75">
      <c r="B39" s="16" t="s">
        <v>14</v>
      </c>
      <c r="C39" s="10">
        <f>SUM('20101pt'!C39+'20102pt'!C39+'20103pt'!C39)</f>
        <v>0</v>
      </c>
      <c r="D39" s="10">
        <f>SUM('20101pt'!D39+'20102pt'!D39+'20103pt'!D39)</f>
        <v>0</v>
      </c>
      <c r="E39" s="23" t="e">
        <f t="shared" si="6"/>
        <v>#DIV/0!</v>
      </c>
      <c r="F39" s="10">
        <f>SUM('20101pt'!F39+'20102pt'!F39+'20103pt'!F39)</f>
        <v>0</v>
      </c>
      <c r="G39" s="10">
        <f>SUM('20101pt'!G39+'20102pt'!G39+'20103pt'!G39)</f>
        <v>0</v>
      </c>
      <c r="H39" s="23" t="e">
        <f t="shared" si="7"/>
        <v>#DIV/0!</v>
      </c>
    </row>
    <row r="40" spans="2:8" ht="12.75">
      <c r="B40" s="16" t="s">
        <v>15</v>
      </c>
      <c r="C40" s="10">
        <f>SUM('20101pt'!C40+'20102pt'!C40+'20103pt'!C40)</f>
        <v>0</v>
      </c>
      <c r="D40" s="10">
        <f>SUM('20101pt'!D40+'20102pt'!D40+'20103pt'!D40)</f>
        <v>0</v>
      </c>
      <c r="E40" s="23" t="e">
        <f t="shared" si="6"/>
        <v>#DIV/0!</v>
      </c>
      <c r="F40" s="10">
        <f>SUM('20101pt'!F40+'20102pt'!F40+'20103pt'!F40)</f>
        <v>0</v>
      </c>
      <c r="G40" s="10">
        <f>SUM('20101pt'!G40+'20102pt'!G40+'20103pt'!G40)</f>
        <v>0</v>
      </c>
      <c r="H40" s="23" t="e">
        <f t="shared" si="7"/>
        <v>#DIV/0!</v>
      </c>
    </row>
    <row r="41" spans="2:8" ht="12.75">
      <c r="B41" s="14" t="s">
        <v>16</v>
      </c>
      <c r="C41" s="15">
        <f>SUM(C38:C40)</f>
        <v>0</v>
      </c>
      <c r="D41" s="15">
        <f>SUM(D38:D40)</f>
        <v>0</v>
      </c>
      <c r="E41" s="25" t="e">
        <f t="shared" si="6"/>
        <v>#DIV/0!</v>
      </c>
      <c r="F41" s="15">
        <f>SUM(F38:F40)</f>
        <v>0</v>
      </c>
      <c r="G41" s="15">
        <f>SUM(G38:G40)</f>
        <v>0</v>
      </c>
      <c r="H41" s="25" t="e">
        <f t="shared" si="7"/>
        <v>#DIV/0!</v>
      </c>
    </row>
    <row r="42" spans="2:8" ht="12.75">
      <c r="B42" s="16" t="s">
        <v>17</v>
      </c>
      <c r="C42" s="10">
        <f>SUM('20101pt'!C42+'20102pt'!C42+'20103pt'!C42)</f>
        <v>0</v>
      </c>
      <c r="D42" s="10">
        <f>SUM('20101pt'!D42+'20102pt'!D42+'20103pt'!D42)</f>
        <v>0</v>
      </c>
      <c r="E42" s="23" t="e">
        <f t="shared" si="6"/>
        <v>#DIV/0!</v>
      </c>
      <c r="F42" s="10">
        <f>SUM('20101pt'!F42+'20102pt'!F42+'20103pt'!F42)</f>
        <v>0</v>
      </c>
      <c r="G42" s="10">
        <f>SUM('20101pt'!G42+'20102pt'!G42+'20103pt'!G42)</f>
        <v>0</v>
      </c>
      <c r="H42" s="23" t="e">
        <f t="shared" si="7"/>
        <v>#DIV/0!</v>
      </c>
    </row>
    <row r="43" spans="2:8" ht="12.75">
      <c r="B43" s="16" t="s">
        <v>18</v>
      </c>
      <c r="C43" s="10">
        <f>SUM('20101pt'!C43+'20102pt'!C43+'20103pt'!C43)</f>
        <v>0</v>
      </c>
      <c r="D43" s="10">
        <f>SUM('20101pt'!D43+'20102pt'!D43+'20103pt'!D43)</f>
        <v>0</v>
      </c>
      <c r="E43" s="23" t="e">
        <f t="shared" si="6"/>
        <v>#DIV/0!</v>
      </c>
      <c r="F43" s="10">
        <f>SUM('20101pt'!F43+'20102pt'!F43+'20103pt'!F43)</f>
        <v>0</v>
      </c>
      <c r="G43" s="10">
        <f>SUM('20101pt'!G43+'20102pt'!G43+'20103pt'!G43)</f>
        <v>0</v>
      </c>
      <c r="H43" s="23" t="e">
        <f t="shared" si="7"/>
        <v>#DIV/0!</v>
      </c>
    </row>
    <row r="44" spans="2:8" ht="12.75">
      <c r="B44" s="16" t="s">
        <v>19</v>
      </c>
      <c r="C44" s="10">
        <f>SUM('20101pt'!C44+'20102pt'!C44+'20103pt'!C44)</f>
        <v>0</v>
      </c>
      <c r="D44" s="10">
        <f>SUM('20101pt'!D44+'20102pt'!D44+'20103pt'!D44)</f>
        <v>0</v>
      </c>
      <c r="E44" s="23" t="e">
        <f t="shared" si="6"/>
        <v>#DIV/0!</v>
      </c>
      <c r="F44" s="10">
        <f>SUM('20101pt'!F44+'20102pt'!F44+'20103pt'!F44)</f>
        <v>0</v>
      </c>
      <c r="G44" s="10">
        <f>SUM('20101pt'!G44+'20102pt'!G44+'20103pt'!G44)</f>
        <v>0</v>
      </c>
      <c r="H44" s="23" t="e">
        <f t="shared" si="7"/>
        <v>#DIV/0!</v>
      </c>
    </row>
    <row r="45" spans="2:8" ht="12.75">
      <c r="B45" s="14" t="s">
        <v>20</v>
      </c>
      <c r="C45" s="15">
        <f>SUM(C42:C44)</f>
        <v>0</v>
      </c>
      <c r="D45" s="15">
        <f>SUM(D42:D44)</f>
        <v>0</v>
      </c>
      <c r="E45" s="25" t="e">
        <f t="shared" si="6"/>
        <v>#DIV/0!</v>
      </c>
      <c r="F45" s="15">
        <f>SUM(F42:F44)</f>
        <v>0</v>
      </c>
      <c r="G45" s="15">
        <f>SUM(G42:G44)</f>
        <v>0</v>
      </c>
      <c r="H45" s="25" t="e">
        <f t="shared" si="7"/>
        <v>#DIV/0!</v>
      </c>
    </row>
    <row r="46" spans="2:8" ht="13.5" thickBot="1">
      <c r="B46" s="31" t="s">
        <v>27</v>
      </c>
      <c r="C46" s="29">
        <f>SUM(C33+C37+C41+C45)</f>
        <v>297940</v>
      </c>
      <c r="D46" s="29">
        <f>SUM(D33+D37+D41+D45)</f>
        <v>216005</v>
      </c>
      <c r="E46" s="30">
        <f t="shared" si="6"/>
        <v>0.3793199231499271</v>
      </c>
      <c r="F46" s="29">
        <f>SUM(F33+F37+F41+F45)</f>
        <v>923013</v>
      </c>
      <c r="G46" s="29">
        <f>SUM(G33+G37+G41+G45)</f>
        <v>748543</v>
      </c>
      <c r="H46" s="30">
        <f t="shared" si="7"/>
        <v>0.23307946236889532</v>
      </c>
    </row>
    <row r="47" spans="2:8" ht="13.5" thickTop="1">
      <c r="B47" s="33" t="s">
        <v>32</v>
      </c>
      <c r="C47" s="17"/>
      <c r="D47" s="20"/>
      <c r="E47" s="19"/>
      <c r="F47" s="17"/>
      <c r="G47" s="17"/>
      <c r="H47" s="19"/>
    </row>
    <row r="48" spans="2:8" ht="12.75">
      <c r="B48" s="33" t="s">
        <v>33</v>
      </c>
      <c r="C48" s="8"/>
      <c r="D48" s="8"/>
      <c r="E48" s="8"/>
      <c r="F48" s="8"/>
      <c r="G48" s="8"/>
      <c r="H48" s="8"/>
    </row>
    <row r="49" ht="12.75">
      <c r="B49" s="8" t="s">
        <v>29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Tourism</dc:creator>
  <cp:keywords/>
  <dc:description/>
  <cp:lastModifiedBy>Delancey</cp:lastModifiedBy>
  <cp:lastPrinted>2011-06-28T18:22:05Z</cp:lastPrinted>
  <dcterms:created xsi:type="dcterms:W3CDTF">2000-07-21T20:07:51Z</dcterms:created>
  <dcterms:modified xsi:type="dcterms:W3CDTF">2011-06-28T18:22:22Z</dcterms:modified>
  <cp:category/>
  <cp:version/>
  <cp:contentType/>
  <cp:contentStatus/>
</cp:coreProperties>
</file>