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370" windowWidth="9570" windowHeight="2415" tabRatio="601" activeTab="0"/>
  </bookViews>
  <sheets>
    <sheet name="20101pt" sheetId="1" r:id="rId1"/>
    <sheet name="20102pt" sheetId="2" r:id="rId2"/>
    <sheet name="20103pt" sheetId="3" r:id="rId3"/>
    <sheet name="20101&amp;2pt" sheetId="4" r:id="rId4"/>
    <sheet name="20101&amp;2&amp;3pt" sheetId="5" r:id="rId5"/>
  </sheets>
  <definedNames>
    <definedName name="_xlnm.Print_Area" localSheetId="0">'20101pt'!$A$1:$H$48</definedName>
  </definedNames>
  <calcPr fullCalcOnLoad="1"/>
</workbook>
</file>

<file path=xl/sharedStrings.xml><?xml version="1.0" encoding="utf-8"?>
<sst xmlns="http://schemas.openxmlformats.org/spreadsheetml/2006/main" count="247" uniqueCount="35">
  <si>
    <t>BY FIRST PORT OF ENTRY</t>
  </si>
  <si>
    <t>THE BAHAMAS</t>
  </si>
  <si>
    <t>NASSAU/ PARADISE ISLAND</t>
  </si>
  <si>
    <t>MONTH</t>
  </si>
  <si>
    <t xml:space="preserve">  % CHG</t>
  </si>
  <si>
    <t>JAN</t>
  </si>
  <si>
    <t>FEB</t>
  </si>
  <si>
    <t>MAR</t>
  </si>
  <si>
    <t>1QTR</t>
  </si>
  <si>
    <t>APR</t>
  </si>
  <si>
    <t>MAY</t>
  </si>
  <si>
    <t>JUN</t>
  </si>
  <si>
    <t>2QTR</t>
  </si>
  <si>
    <t>JUL</t>
  </si>
  <si>
    <t>AUG</t>
  </si>
  <si>
    <t>SEP</t>
  </si>
  <si>
    <t>3QTR</t>
  </si>
  <si>
    <t>OCT</t>
  </si>
  <si>
    <t>NOV</t>
  </si>
  <si>
    <t>DEC</t>
  </si>
  <si>
    <t>4QTR</t>
  </si>
  <si>
    <t>GRAND BAHAMA ISLAND</t>
  </si>
  <si>
    <t>THE OUT ISLANDS</t>
  </si>
  <si>
    <t xml:space="preserve">CRUISE VISITOR ARRIVALS </t>
  </si>
  <si>
    <t>BY SECOND PORT OF ENTRY</t>
  </si>
  <si>
    <t>4 QTR</t>
  </si>
  <si>
    <t>BY FIRST &amp; SECOND PORT OF ENTRY</t>
  </si>
  <si>
    <t>YTD</t>
  </si>
  <si>
    <t>Note: These are preliminary figures, and are subject to change.</t>
  </si>
  <si>
    <t>The figures are preliminary and subject to revision.</t>
  </si>
  <si>
    <t>BY THIRD PORT OF ENTRY</t>
  </si>
  <si>
    <t>BY FIRST &amp; SECOND &amp; THIRD PORT OF ENTRY</t>
  </si>
  <si>
    <t>2010</t>
  </si>
  <si>
    <t>2nd and 3rd ports of entry for cruise arrivals are only to be used if an analysis is being done by individual island and you do not want the count for</t>
  </si>
  <si>
    <t>the Bahamas as a whole.  If you want a count for the Bahamas as a whole you must look at 1st port of entry only to avoid double counting.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</si>
</sst>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
    <numFmt numFmtId="166" formatCode="_(* #,##0.000_);_(* \(#,##0.000\);_(* &quot;-&quot;??_);_(@_)"/>
    <numFmt numFmtId="167" formatCode="_(* #,##0.0_);_(* \(#,##0.0\);_(* &quot;-&quot;??_);_(@_)"/>
    <numFmt numFmtId="168" formatCode="_(* #,##0_);_(* \(#,##0\);_(* &quot;-&quot;??_);_(@_)"/>
    <numFmt numFmtId="169" formatCode="0.0%"/>
    <numFmt numFmtId="170" formatCode="#,##0;[Red]#,##0"/>
  </numFmts>
  <fonts count="42">
    <font>
      <sz val="10"/>
      <name val="Courier"/>
      <family val="0"/>
    </font>
    <font>
      <b/>
      <sz val="12"/>
      <name val="Times New Roman"/>
      <family val="0"/>
    </font>
    <font>
      <i/>
      <sz val="12"/>
      <name val="Times New Roman"/>
      <family val="0"/>
    </font>
    <font>
      <b/>
      <i/>
      <sz val="12"/>
      <name val="Times New Roman"/>
      <family val="0"/>
    </font>
    <font>
      <sz val="12"/>
      <name val="Times New Roman"/>
      <family val="1"/>
    </font>
    <font>
      <sz val="10"/>
      <name val="Arial"/>
      <family val="2"/>
    </font>
    <font>
      <b/>
      <sz val="10"/>
      <name val="Arial"/>
      <family val="2"/>
    </font>
    <font>
      <b/>
      <sz val="12"/>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164" fontId="0" fillId="0" borderId="0" xfId="0" applyAlignment="1">
      <alignment/>
    </xf>
    <xf numFmtId="164" fontId="6" fillId="0" borderId="0" xfId="0" applyFont="1" applyAlignment="1">
      <alignment horizontal="centerContinuous"/>
    </xf>
    <xf numFmtId="164" fontId="6" fillId="0" borderId="0" xfId="0" applyFont="1" applyAlignment="1" applyProtection="1">
      <alignment horizontal="centerContinuous"/>
      <protection/>
    </xf>
    <xf numFmtId="164" fontId="7" fillId="0" borderId="0" xfId="0" applyFont="1" applyAlignment="1">
      <alignment horizontal="centerContinuous"/>
    </xf>
    <xf numFmtId="164" fontId="7" fillId="0" borderId="0" xfId="0" applyFont="1" applyAlignment="1" applyProtection="1">
      <alignment horizontal="centerContinuous"/>
      <protection/>
    </xf>
    <xf numFmtId="49" fontId="7" fillId="0" borderId="0" xfId="0" applyNumberFormat="1" applyFont="1" applyAlignment="1">
      <alignment horizontal="centerContinuous"/>
    </xf>
    <xf numFmtId="164" fontId="6" fillId="0" borderId="0" xfId="0" applyFont="1" applyAlignment="1">
      <alignment horizontal="centerContinuous"/>
    </xf>
    <xf numFmtId="164" fontId="0" fillId="0" borderId="0" xfId="0" applyFont="1" applyAlignment="1">
      <alignment/>
    </xf>
    <xf numFmtId="164" fontId="5" fillId="0" borderId="0" xfId="0" applyFont="1" applyAlignment="1">
      <alignment/>
    </xf>
    <xf numFmtId="164" fontId="5" fillId="0" borderId="0" xfId="0" applyFont="1" applyAlignment="1" applyProtection="1">
      <alignment horizontal="left"/>
      <protection/>
    </xf>
    <xf numFmtId="37" fontId="5" fillId="0" borderId="0" xfId="0" applyNumberFormat="1" applyFont="1" applyAlignment="1" applyProtection="1">
      <alignment/>
      <protection/>
    </xf>
    <xf numFmtId="164" fontId="6" fillId="0" borderId="0" xfId="0" applyFont="1" applyAlignment="1">
      <alignment/>
    </xf>
    <xf numFmtId="164" fontId="6" fillId="0" borderId="0" xfId="0" applyFont="1" applyAlignment="1" applyProtection="1">
      <alignment horizontal="left"/>
      <protection/>
    </xf>
    <xf numFmtId="164" fontId="6" fillId="0" borderId="0" xfId="0" applyFont="1" applyAlignment="1" applyProtection="1">
      <alignment horizontal="right"/>
      <protection/>
    </xf>
    <xf numFmtId="164" fontId="5" fillId="0" borderId="10" xfId="0" applyFont="1" applyBorder="1" applyAlignment="1" applyProtection="1">
      <alignment horizontal="left"/>
      <protection/>
    </xf>
    <xf numFmtId="37" fontId="6" fillId="0" borderId="10" xfId="0" applyNumberFormat="1" applyFont="1" applyBorder="1" applyAlignment="1" applyProtection="1">
      <alignment/>
      <protection/>
    </xf>
    <xf numFmtId="164" fontId="5" fillId="0" borderId="0" xfId="0" applyFont="1" applyBorder="1" applyAlignment="1" applyProtection="1">
      <alignment horizontal="left"/>
      <protection/>
    </xf>
    <xf numFmtId="37" fontId="5" fillId="0" borderId="0" xfId="0" applyNumberFormat="1" applyFont="1" applyBorder="1" applyAlignment="1" applyProtection="1">
      <alignment/>
      <protection/>
    </xf>
    <xf numFmtId="14" fontId="0" fillId="0" borderId="0" xfId="0" applyNumberFormat="1" applyAlignment="1">
      <alignment/>
    </xf>
    <xf numFmtId="165" fontId="5"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164" fontId="6" fillId="0" borderId="0" xfId="0" applyFont="1" applyBorder="1" applyAlignment="1" applyProtection="1">
      <alignment horizontal="left"/>
      <protection/>
    </xf>
    <xf numFmtId="37" fontId="5" fillId="0" borderId="0" xfId="0" applyNumberFormat="1" applyFont="1" applyFill="1" applyBorder="1" applyAlignment="1" applyProtection="1">
      <alignment/>
      <protection/>
    </xf>
    <xf numFmtId="169" fontId="5" fillId="0" borderId="0" xfId="0" applyNumberFormat="1" applyFont="1" applyAlignment="1" applyProtection="1">
      <alignment/>
      <protection/>
    </xf>
    <xf numFmtId="164" fontId="6" fillId="0" borderId="10" xfId="0" applyFont="1" applyBorder="1" applyAlignment="1" applyProtection="1">
      <alignment horizontal="left"/>
      <protection/>
    </xf>
    <xf numFmtId="169" fontId="6" fillId="0" borderId="10" xfId="0" applyNumberFormat="1" applyFont="1" applyBorder="1" applyAlignment="1" applyProtection="1">
      <alignment/>
      <protection/>
    </xf>
    <xf numFmtId="169" fontId="6" fillId="0" borderId="0" xfId="0" applyNumberFormat="1" applyFont="1" applyAlignment="1" applyProtection="1">
      <alignment/>
      <protection/>
    </xf>
    <xf numFmtId="164" fontId="0" fillId="0" borderId="0" xfId="0" applyFont="1" applyAlignment="1">
      <alignment/>
    </xf>
    <xf numFmtId="164" fontId="5" fillId="0" borderId="0" xfId="0" applyFont="1" applyFill="1" applyBorder="1" applyAlignment="1" applyProtection="1">
      <alignment horizontal="left"/>
      <protection/>
    </xf>
    <xf numFmtId="37" fontId="6" fillId="0" borderId="11" xfId="0" applyNumberFormat="1" applyFont="1" applyBorder="1" applyAlignment="1" applyProtection="1">
      <alignment/>
      <protection/>
    </xf>
    <xf numFmtId="169" fontId="6" fillId="0" borderId="11" xfId="0" applyNumberFormat="1" applyFont="1" applyBorder="1" applyAlignment="1" applyProtection="1">
      <alignment/>
      <protection/>
    </xf>
    <xf numFmtId="164" fontId="6" fillId="0" borderId="11" xfId="0" applyFont="1" applyBorder="1" applyAlignment="1" applyProtection="1">
      <alignment horizontal="left"/>
      <protection/>
    </xf>
    <xf numFmtId="3" fontId="5" fillId="0" borderId="0" xfId="0" applyNumberFormat="1" applyFont="1" applyAlignment="1">
      <alignment/>
    </xf>
    <xf numFmtId="3" fontId="5" fillId="0" borderId="0" xfId="0" applyNumberFormat="1" applyFont="1" applyFill="1" applyBorder="1" applyAlignment="1" applyProtection="1">
      <alignment/>
      <protection/>
    </xf>
    <xf numFmtId="168" fontId="6" fillId="0" borderId="10" xfId="42" applyNumberFormat="1" applyFont="1" applyBorder="1" applyAlignment="1">
      <alignment/>
    </xf>
    <xf numFmtId="164" fontId="8" fillId="0" borderId="0" xfId="0" applyFont="1" applyBorder="1" applyAlignment="1" applyProtection="1">
      <alignment horizontal="left"/>
      <protection/>
    </xf>
    <xf numFmtId="169" fontId="0" fillId="0" borderId="0" xfId="57" applyNumberFormat="1" applyFont="1" applyAlignment="1">
      <alignment/>
    </xf>
    <xf numFmtId="169" fontId="5" fillId="0" borderId="12" xfId="0" applyNumberFormat="1" applyFont="1" applyBorder="1" applyAlignment="1" applyProtection="1">
      <alignment/>
      <protection/>
    </xf>
    <xf numFmtId="169" fontId="6" fillId="0" borderId="10" xfId="0" applyNumberFormat="1"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zoomScalePageLayoutView="0" workbookViewId="0" topLeftCell="A1">
      <selection activeCell="F1" sqref="F1"/>
    </sheetView>
  </sheetViews>
  <sheetFormatPr defaultColWidth="9.625" defaultRowHeight="12.75"/>
  <cols>
    <col min="1" max="1" width="3.625" style="0" customWidth="1"/>
    <col min="2" max="2" width="7.625" style="0" customWidth="1"/>
    <col min="3" max="4" width="11.625" style="0" customWidth="1"/>
    <col min="5" max="5" width="8.625" style="0" customWidth="1"/>
    <col min="6" max="7" width="11.625" style="0" customWidth="1"/>
  </cols>
  <sheetData>
    <row r="1" spans="1:8" ht="15.75">
      <c r="A1" s="3" t="s">
        <v>23</v>
      </c>
      <c r="B1" s="3"/>
      <c r="C1" s="4"/>
      <c r="D1" s="3"/>
      <c r="E1" s="3"/>
      <c r="F1" s="3"/>
      <c r="G1" s="3"/>
      <c r="H1" s="3"/>
    </row>
    <row r="2" spans="1:8" ht="15.75">
      <c r="A2" s="3" t="s">
        <v>0</v>
      </c>
      <c r="B2" s="3"/>
      <c r="C2" s="3"/>
      <c r="D2" s="4"/>
      <c r="E2" s="3"/>
      <c r="F2" s="3"/>
      <c r="G2" s="3"/>
      <c r="H2" s="3"/>
    </row>
    <row r="3" spans="1:8" ht="15.75">
      <c r="A3" s="5" t="s">
        <v>32</v>
      </c>
      <c r="B3" s="3"/>
      <c r="C3" s="3"/>
      <c r="D3" s="4"/>
      <c r="E3" s="3"/>
      <c r="F3" s="3"/>
      <c r="G3" s="3"/>
      <c r="H3" s="3"/>
    </row>
    <row r="4" spans="1:8" ht="12.75">
      <c r="A4" s="6"/>
      <c r="B4" s="6"/>
      <c r="C4" s="6"/>
      <c r="D4" s="6"/>
      <c r="E4" s="6"/>
      <c r="F4" s="6"/>
      <c r="G4" s="6"/>
      <c r="H4" s="6"/>
    </row>
    <row r="5" spans="1:8" ht="12">
      <c r="A5" s="7"/>
      <c r="B5" s="7"/>
      <c r="C5" s="7"/>
      <c r="D5" s="7"/>
      <c r="E5" s="7"/>
      <c r="F5" s="7"/>
      <c r="G5" s="7"/>
      <c r="H5" s="7"/>
    </row>
    <row r="6" spans="1:8" ht="12.75">
      <c r="A6" s="1" t="s">
        <v>1</v>
      </c>
      <c r="B6" s="1"/>
      <c r="C6" s="2"/>
      <c r="D6" s="1"/>
      <c r="E6" s="1"/>
      <c r="F6" s="2" t="s">
        <v>2</v>
      </c>
      <c r="G6" s="1"/>
      <c r="H6" s="1"/>
    </row>
    <row r="7" spans="1:8" ht="12.75">
      <c r="A7" s="8"/>
      <c r="B7" s="8"/>
      <c r="C7" s="8"/>
      <c r="D7" s="8"/>
      <c r="E7" s="8"/>
      <c r="F7" s="8"/>
      <c r="G7" s="8"/>
      <c r="H7" s="8"/>
    </row>
    <row r="8" spans="1:8" ht="12.75">
      <c r="A8" s="11"/>
      <c r="B8" s="12" t="s">
        <v>3</v>
      </c>
      <c r="C8" s="13">
        <v>2010</v>
      </c>
      <c r="D8" s="13">
        <v>2009</v>
      </c>
      <c r="E8" s="12" t="s">
        <v>4</v>
      </c>
      <c r="F8" s="13">
        <v>2010</v>
      </c>
      <c r="G8" s="13">
        <v>2009</v>
      </c>
      <c r="H8" s="12" t="s">
        <v>4</v>
      </c>
    </row>
    <row r="9" spans="1:8" ht="12.75">
      <c r="A9" s="8"/>
      <c r="B9" s="9" t="s">
        <v>5</v>
      </c>
      <c r="C9" s="10">
        <f aca="true" t="shared" si="0" ref="C9:D11">SUM(F9+C30+F30)</f>
        <v>328023</v>
      </c>
      <c r="D9" s="10">
        <f t="shared" si="0"/>
        <v>311773</v>
      </c>
      <c r="E9" s="23">
        <f aca="true" t="shared" si="1" ref="E9:E25">(+C9-D9)/D9</f>
        <v>0.052121254887369975</v>
      </c>
      <c r="F9" s="10">
        <v>181729</v>
      </c>
      <c r="G9" s="10">
        <v>159197</v>
      </c>
      <c r="H9" s="23">
        <f>(+F9-G9)/G9</f>
        <v>0.14153533043964397</v>
      </c>
    </row>
    <row r="10" spans="1:8" ht="12.75">
      <c r="A10" s="8"/>
      <c r="B10" s="9" t="s">
        <v>6</v>
      </c>
      <c r="C10" s="10">
        <f t="shared" si="0"/>
        <v>310630</v>
      </c>
      <c r="D10" s="10">
        <f t="shared" si="0"/>
        <v>274721</v>
      </c>
      <c r="E10" s="23">
        <f t="shared" si="1"/>
        <v>0.13071079385995246</v>
      </c>
      <c r="F10" s="10">
        <v>159887</v>
      </c>
      <c r="G10" s="10">
        <v>136064</v>
      </c>
      <c r="H10" s="23">
        <f>(+F10-G10)/G10</f>
        <v>0.1750867238946378</v>
      </c>
    </row>
    <row r="11" spans="1:8" ht="12.75">
      <c r="A11" s="8"/>
      <c r="B11" s="9" t="s">
        <v>7</v>
      </c>
      <c r="C11" s="10">
        <f t="shared" si="0"/>
        <v>377641</v>
      </c>
      <c r="D11" s="10">
        <f t="shared" si="0"/>
        <v>317784</v>
      </c>
      <c r="E11" s="23">
        <f t="shared" si="1"/>
        <v>0.18835750069229415</v>
      </c>
      <c r="F11" s="10">
        <v>203842</v>
      </c>
      <c r="G11" s="10">
        <v>148501</v>
      </c>
      <c r="H11" s="23">
        <f>(+F11-G11)/G11</f>
        <v>0.3726641571437229</v>
      </c>
    </row>
    <row r="12" spans="1:8" ht="12.75">
      <c r="A12" s="8"/>
      <c r="B12" s="24" t="s">
        <v>8</v>
      </c>
      <c r="C12" s="15">
        <f>SUM(C9:C11)</f>
        <v>1016294</v>
      </c>
      <c r="D12" s="15">
        <f>SUM(D9:D11)</f>
        <v>904278</v>
      </c>
      <c r="E12" s="25">
        <f t="shared" si="1"/>
        <v>0.12387341061045387</v>
      </c>
      <c r="F12" s="15">
        <f>SUM(F9:F11)</f>
        <v>545458</v>
      </c>
      <c r="G12" s="15">
        <f>SUM(G9:G11)</f>
        <v>443762</v>
      </c>
      <c r="H12" s="25">
        <f>(+F12-G12)/G12</f>
        <v>0.22916788729093523</v>
      </c>
    </row>
    <row r="13" spans="1:8" ht="12.75">
      <c r="A13" s="8"/>
      <c r="B13" s="9" t="s">
        <v>9</v>
      </c>
      <c r="C13" s="10">
        <f aca="true" t="shared" si="2" ref="C13:D15">SUM(F13+C34+F34)</f>
        <v>331503</v>
      </c>
      <c r="D13" s="10">
        <f t="shared" si="2"/>
        <v>275770</v>
      </c>
      <c r="E13" s="23">
        <f t="shared" si="1"/>
        <v>0.202099575733401</v>
      </c>
      <c r="F13" s="10">
        <v>165470</v>
      </c>
      <c r="G13" s="10">
        <v>157722</v>
      </c>
      <c r="H13" s="23">
        <f aca="true" t="shared" si="3" ref="H13:H25">(+F13-G13)/G13</f>
        <v>0.04912440876986089</v>
      </c>
    </row>
    <row r="14" spans="1:8" ht="12.75">
      <c r="A14" s="8"/>
      <c r="B14" s="9" t="s">
        <v>10</v>
      </c>
      <c r="C14" s="10">
        <f t="shared" si="2"/>
        <v>293594</v>
      </c>
      <c r="D14" s="10">
        <f t="shared" si="2"/>
        <v>256117</v>
      </c>
      <c r="E14" s="23">
        <f t="shared" si="1"/>
        <v>0.1463276549389537</v>
      </c>
      <c r="F14" s="10">
        <v>133288</v>
      </c>
      <c r="G14" s="10">
        <v>164441</v>
      </c>
      <c r="H14" s="23">
        <f t="shared" si="3"/>
        <v>-0.18944788708412136</v>
      </c>
    </row>
    <row r="15" spans="1:8" ht="12.75">
      <c r="A15" s="8"/>
      <c r="B15" s="9" t="s">
        <v>11</v>
      </c>
      <c r="C15" s="10">
        <f t="shared" si="2"/>
        <v>277683</v>
      </c>
      <c r="D15" s="10">
        <f t="shared" si="2"/>
        <v>241154</v>
      </c>
      <c r="E15" s="23">
        <f t="shared" si="1"/>
        <v>0.1514758204300986</v>
      </c>
      <c r="F15" s="10">
        <v>114191</v>
      </c>
      <c r="G15" s="10">
        <v>136701</v>
      </c>
      <c r="H15" s="23">
        <f t="shared" si="3"/>
        <v>-0.16466594977359347</v>
      </c>
    </row>
    <row r="16" spans="1:8" ht="12.75">
      <c r="A16" s="8"/>
      <c r="B16" s="24" t="s">
        <v>12</v>
      </c>
      <c r="C16" s="15">
        <f>SUM(C13:C15)</f>
        <v>902780</v>
      </c>
      <c r="D16" s="15">
        <f>SUM(D13:D15)</f>
        <v>773041</v>
      </c>
      <c r="E16" s="25">
        <f t="shared" si="1"/>
        <v>0.16782939067914898</v>
      </c>
      <c r="F16" s="15">
        <f>SUM(F13:F15)</f>
        <v>412949</v>
      </c>
      <c r="G16" s="15">
        <f>SUM(G13:G15)</f>
        <v>458864</v>
      </c>
      <c r="H16" s="25">
        <f t="shared" si="3"/>
        <v>-0.1000623278356986</v>
      </c>
    </row>
    <row r="17" spans="1:8" ht="12.75">
      <c r="A17" s="8"/>
      <c r="B17" s="16" t="s">
        <v>13</v>
      </c>
      <c r="C17" s="10">
        <f aca="true" t="shared" si="4" ref="C17:D19">SUM(F17+C38+F38)</f>
        <v>295775</v>
      </c>
      <c r="D17" s="10">
        <f t="shared" si="4"/>
        <v>235931</v>
      </c>
      <c r="E17" s="23">
        <f t="shared" si="1"/>
        <v>0.25365043169401225</v>
      </c>
      <c r="F17" s="10">
        <v>143269</v>
      </c>
      <c r="G17" s="10">
        <v>127337</v>
      </c>
      <c r="H17" s="23">
        <f t="shared" si="3"/>
        <v>0.125116816007916</v>
      </c>
    </row>
    <row r="18" spans="1:8" ht="12.75">
      <c r="A18" s="8"/>
      <c r="B18" s="16" t="s">
        <v>14</v>
      </c>
      <c r="C18" s="10">
        <f t="shared" si="4"/>
        <v>304237</v>
      </c>
      <c r="D18" s="10">
        <f t="shared" si="4"/>
        <v>251713</v>
      </c>
      <c r="E18" s="23">
        <f t="shared" si="1"/>
        <v>0.20866621906695323</v>
      </c>
      <c r="F18" s="10">
        <v>140847</v>
      </c>
      <c r="G18" s="10">
        <v>132355</v>
      </c>
      <c r="H18" s="23">
        <f t="shared" si="3"/>
        <v>0.06416077972120433</v>
      </c>
    </row>
    <row r="19" spans="1:8" ht="12.75">
      <c r="A19" s="8"/>
      <c r="B19" s="16" t="s">
        <v>15</v>
      </c>
      <c r="C19" s="10">
        <f t="shared" si="4"/>
        <v>242116</v>
      </c>
      <c r="D19" s="10">
        <f t="shared" si="4"/>
        <v>197786</v>
      </c>
      <c r="E19" s="23">
        <f t="shared" si="1"/>
        <v>0.22413113162711212</v>
      </c>
      <c r="F19" s="10">
        <v>134279</v>
      </c>
      <c r="G19" s="10">
        <v>107539</v>
      </c>
      <c r="H19" s="23">
        <f t="shared" si="3"/>
        <v>0.24865397669682626</v>
      </c>
    </row>
    <row r="20" spans="1:8" ht="12.75">
      <c r="A20" s="8"/>
      <c r="B20" s="24" t="s">
        <v>16</v>
      </c>
      <c r="C20" s="15">
        <f>SUM(C17:C19)</f>
        <v>842128</v>
      </c>
      <c r="D20" s="15">
        <f>SUM(D17:D19)</f>
        <v>685430</v>
      </c>
      <c r="E20" s="25">
        <f t="shared" si="1"/>
        <v>0.22861269568008402</v>
      </c>
      <c r="F20" s="15">
        <f>SUM(F17:F19)</f>
        <v>418395</v>
      </c>
      <c r="G20" s="15">
        <f>SUM(G17:G19)</f>
        <v>367231</v>
      </c>
      <c r="H20" s="25">
        <f t="shared" si="3"/>
        <v>0.1393237499012883</v>
      </c>
    </row>
    <row r="21" spans="1:8" ht="12.75">
      <c r="A21" s="8"/>
      <c r="B21" s="16" t="s">
        <v>17</v>
      </c>
      <c r="C21" s="10">
        <f aca="true" t="shared" si="5" ref="C21:D23">SUM(F21+C42+F42)</f>
        <v>0</v>
      </c>
      <c r="D21" s="10">
        <f t="shared" si="5"/>
        <v>0</v>
      </c>
      <c r="E21" s="23" t="e">
        <f t="shared" si="1"/>
        <v>#DIV/0!</v>
      </c>
      <c r="F21" s="10"/>
      <c r="G21" s="10"/>
      <c r="H21" s="23" t="e">
        <f t="shared" si="3"/>
        <v>#DIV/0!</v>
      </c>
    </row>
    <row r="22" spans="1:8" ht="12.75">
      <c r="A22" s="8"/>
      <c r="B22" s="16" t="s">
        <v>18</v>
      </c>
      <c r="C22" s="10">
        <f t="shared" si="5"/>
        <v>0</v>
      </c>
      <c r="D22" s="10">
        <f t="shared" si="5"/>
        <v>0</v>
      </c>
      <c r="E22" s="23" t="e">
        <f t="shared" si="1"/>
        <v>#DIV/0!</v>
      </c>
      <c r="F22" s="10"/>
      <c r="G22" s="10"/>
      <c r="H22" s="23" t="e">
        <f t="shared" si="3"/>
        <v>#DIV/0!</v>
      </c>
    </row>
    <row r="23" spans="1:8" ht="12.75">
      <c r="A23" s="8"/>
      <c r="B23" s="16" t="s">
        <v>19</v>
      </c>
      <c r="C23" s="10">
        <f t="shared" si="5"/>
        <v>0</v>
      </c>
      <c r="D23" s="10">
        <f t="shared" si="5"/>
        <v>0</v>
      </c>
      <c r="E23" s="23" t="e">
        <f t="shared" si="1"/>
        <v>#DIV/0!</v>
      </c>
      <c r="F23" s="10"/>
      <c r="G23" s="10"/>
      <c r="H23" s="23" t="e">
        <f t="shared" si="3"/>
        <v>#DIV/0!</v>
      </c>
    </row>
    <row r="24" spans="1:8" ht="12.75">
      <c r="A24" s="8"/>
      <c r="B24" s="24" t="s">
        <v>20</v>
      </c>
      <c r="C24" s="15">
        <f>SUM(C21:C23)</f>
        <v>0</v>
      </c>
      <c r="D24" s="15">
        <f>SUM(D21:D23)</f>
        <v>0</v>
      </c>
      <c r="E24" s="25" t="e">
        <f t="shared" si="1"/>
        <v>#DIV/0!</v>
      </c>
      <c r="F24" s="15">
        <f>SUM(F21:F23)</f>
        <v>0</v>
      </c>
      <c r="G24" s="15">
        <f>SUM(G21:G23)</f>
        <v>0</v>
      </c>
      <c r="H24" s="25" t="e">
        <f t="shared" si="3"/>
        <v>#DIV/0!</v>
      </c>
    </row>
    <row r="25" spans="1:8" ht="13.5" thickBot="1">
      <c r="A25" s="8"/>
      <c r="B25" s="31" t="s">
        <v>27</v>
      </c>
      <c r="C25" s="29">
        <f>SUM(C12+C16+C20+C24)</f>
        <v>2761202</v>
      </c>
      <c r="D25" s="29">
        <f>SUM(D12+D16+D20+D24)</f>
        <v>2362749</v>
      </c>
      <c r="E25" s="30">
        <f t="shared" si="1"/>
        <v>0.16863958042094188</v>
      </c>
      <c r="F25" s="29">
        <f>SUM(F12+F16+F20+F24)</f>
        <v>1376802</v>
      </c>
      <c r="G25" s="29">
        <f>SUM(G12+G16+G20+G24)</f>
        <v>1269857</v>
      </c>
      <c r="H25" s="30">
        <f t="shared" si="3"/>
        <v>0.08421814424773813</v>
      </c>
    </row>
    <row r="26" spans="1:8" ht="13.5" thickTop="1">
      <c r="A26" s="8"/>
      <c r="B26" s="21"/>
      <c r="C26" s="20"/>
      <c r="D26" s="20"/>
      <c r="E26" s="26"/>
      <c r="F26" s="20"/>
      <c r="G26" s="20"/>
      <c r="H26" s="26"/>
    </row>
    <row r="27" spans="1:8" ht="12.75">
      <c r="A27" s="8"/>
      <c r="B27" s="16"/>
      <c r="C27" s="2" t="s">
        <v>21</v>
      </c>
      <c r="D27" s="1"/>
      <c r="E27" s="1"/>
      <c r="F27" s="2" t="s">
        <v>22</v>
      </c>
      <c r="G27" s="1"/>
      <c r="H27" s="1"/>
    </row>
    <row r="28" spans="1:8" ht="12.75">
      <c r="A28" s="8"/>
      <c r="B28" s="1"/>
      <c r="C28" s="8"/>
      <c r="D28" s="8"/>
      <c r="E28" s="8"/>
      <c r="F28" s="8"/>
      <c r="G28" s="8"/>
      <c r="H28" s="8"/>
    </row>
    <row r="29" spans="1:8" ht="12.75">
      <c r="A29" s="8"/>
      <c r="B29" s="8"/>
      <c r="C29" s="13">
        <v>2010</v>
      </c>
      <c r="D29" s="13">
        <v>2009</v>
      </c>
      <c r="E29" s="12" t="s">
        <v>4</v>
      </c>
      <c r="F29" s="13">
        <v>2010</v>
      </c>
      <c r="G29" s="13">
        <v>2009</v>
      </c>
      <c r="H29" s="12" t="s">
        <v>4</v>
      </c>
    </row>
    <row r="30" spans="1:8" ht="12.75">
      <c r="A30" s="8"/>
      <c r="B30" s="9" t="s">
        <v>5</v>
      </c>
      <c r="C30" s="10">
        <v>32753</v>
      </c>
      <c r="D30" s="10">
        <v>22522</v>
      </c>
      <c r="E30" s="23">
        <f aca="true" t="shared" si="6" ref="E30:E46">(+C30-D30)/D30</f>
        <v>0.45426693899298465</v>
      </c>
      <c r="F30" s="10">
        <v>113541</v>
      </c>
      <c r="G30" s="10">
        <v>130054</v>
      </c>
      <c r="H30" s="23">
        <f aca="true" t="shared" si="7" ref="H30:H46">(+F30-G30)/G30</f>
        <v>-0.1269703353991419</v>
      </c>
    </row>
    <row r="31" spans="1:8" ht="12.75">
      <c r="A31" s="8"/>
      <c r="B31" s="9" t="s">
        <v>6</v>
      </c>
      <c r="C31" s="10">
        <v>39138</v>
      </c>
      <c r="D31" s="10">
        <v>26938</v>
      </c>
      <c r="E31" s="23">
        <f t="shared" si="6"/>
        <v>0.4528918256737694</v>
      </c>
      <c r="F31" s="10">
        <v>111605</v>
      </c>
      <c r="G31" s="10">
        <v>111719</v>
      </c>
      <c r="H31" s="23">
        <f t="shared" si="7"/>
        <v>-0.0010204172969682866</v>
      </c>
    </row>
    <row r="32" spans="2:8" ht="12.75">
      <c r="B32" s="9" t="s">
        <v>7</v>
      </c>
      <c r="C32" s="17">
        <v>44082</v>
      </c>
      <c r="D32" s="17">
        <v>32321</v>
      </c>
      <c r="E32" s="23">
        <f t="shared" si="6"/>
        <v>0.36388106803626125</v>
      </c>
      <c r="F32" s="17">
        <v>129717</v>
      </c>
      <c r="G32" s="17">
        <v>136962</v>
      </c>
      <c r="H32" s="23">
        <f t="shared" si="7"/>
        <v>-0.052897884084636616</v>
      </c>
    </row>
    <row r="33" spans="2:8" ht="12.75">
      <c r="B33" s="24" t="s">
        <v>8</v>
      </c>
      <c r="C33" s="15">
        <f>SUM(C30:C32)</f>
        <v>115973</v>
      </c>
      <c r="D33" s="15">
        <f>SUM(D30:D32)</f>
        <v>81781</v>
      </c>
      <c r="E33" s="25">
        <f t="shared" si="6"/>
        <v>0.41809222190973455</v>
      </c>
      <c r="F33" s="15">
        <f>SUM(F30:F32)</f>
        <v>354863</v>
      </c>
      <c r="G33" s="15">
        <f>SUM(G30:G32)</f>
        <v>378735</v>
      </c>
      <c r="H33" s="25">
        <f t="shared" si="7"/>
        <v>-0.06303087911072386</v>
      </c>
    </row>
    <row r="34" spans="2:8" ht="12.75">
      <c r="B34" s="9" t="s">
        <v>9</v>
      </c>
      <c r="C34" s="32">
        <v>45948</v>
      </c>
      <c r="D34" s="32">
        <v>21208</v>
      </c>
      <c r="E34" s="23">
        <f t="shared" si="6"/>
        <v>1.1665409279517163</v>
      </c>
      <c r="F34" s="17">
        <v>120085</v>
      </c>
      <c r="G34" s="17">
        <v>96840</v>
      </c>
      <c r="H34" s="23">
        <f t="shared" si="7"/>
        <v>0.24003510945890127</v>
      </c>
    </row>
    <row r="35" spans="2:8" ht="12.75">
      <c r="B35" s="9" t="s">
        <v>10</v>
      </c>
      <c r="C35" s="32">
        <v>59217</v>
      </c>
      <c r="D35" s="32">
        <v>33346</v>
      </c>
      <c r="E35" s="23">
        <f t="shared" si="6"/>
        <v>0.7758351826306004</v>
      </c>
      <c r="F35" s="17">
        <v>101089</v>
      </c>
      <c r="G35" s="17">
        <v>58330</v>
      </c>
      <c r="H35" s="23">
        <f t="shared" si="7"/>
        <v>0.733053317332419</v>
      </c>
    </row>
    <row r="36" spans="2:8" ht="12.75">
      <c r="B36" s="9" t="s">
        <v>11</v>
      </c>
      <c r="C36" s="33">
        <v>59463</v>
      </c>
      <c r="D36" s="33">
        <v>31574</v>
      </c>
      <c r="E36" s="23">
        <f t="shared" si="6"/>
        <v>0.883290048774308</v>
      </c>
      <c r="F36" s="17">
        <v>104029</v>
      </c>
      <c r="G36" s="17">
        <v>72879</v>
      </c>
      <c r="H36" s="23">
        <f t="shared" si="7"/>
        <v>0.4274207933698322</v>
      </c>
    </row>
    <row r="37" spans="2:8" ht="12.75">
      <c r="B37" s="24" t="s">
        <v>12</v>
      </c>
      <c r="C37" s="15">
        <f>SUM(C34:C36)</f>
        <v>164628</v>
      </c>
      <c r="D37" s="15">
        <f>SUM(D34:D36)</f>
        <v>86128</v>
      </c>
      <c r="E37" s="25">
        <f t="shared" si="6"/>
        <v>0.911434144529073</v>
      </c>
      <c r="F37" s="15">
        <f>SUM(F34:F36)</f>
        <v>325203</v>
      </c>
      <c r="G37" s="15">
        <f>SUM(G34:G36)</f>
        <v>228049</v>
      </c>
      <c r="H37" s="25">
        <f t="shared" si="7"/>
        <v>0.4260224776254226</v>
      </c>
    </row>
    <row r="38" spans="2:8" ht="12.75">
      <c r="B38" s="16" t="s">
        <v>13</v>
      </c>
      <c r="C38" s="22">
        <v>56579</v>
      </c>
      <c r="D38" s="22">
        <v>32007</v>
      </c>
      <c r="E38" s="23">
        <f t="shared" si="6"/>
        <v>0.7677070640797325</v>
      </c>
      <c r="F38" s="22">
        <v>95927</v>
      </c>
      <c r="G38" s="22">
        <v>76587</v>
      </c>
      <c r="H38" s="23">
        <f t="shared" si="7"/>
        <v>0.2525232741849139</v>
      </c>
    </row>
    <row r="39" spans="2:10" ht="12.75">
      <c r="B39" s="16" t="s">
        <v>14</v>
      </c>
      <c r="C39" s="22">
        <v>62488</v>
      </c>
      <c r="D39" s="22">
        <v>36809</v>
      </c>
      <c r="E39" s="23">
        <f t="shared" si="6"/>
        <v>0.6976282974272596</v>
      </c>
      <c r="F39" s="22">
        <v>100902</v>
      </c>
      <c r="G39" s="22">
        <v>82549</v>
      </c>
      <c r="H39" s="23">
        <f t="shared" si="7"/>
        <v>0.2223285563725787</v>
      </c>
      <c r="J39" s="36"/>
    </row>
    <row r="40" spans="2:8" ht="12.75">
      <c r="B40" s="16" t="s">
        <v>15</v>
      </c>
      <c r="C40" s="22">
        <v>40673</v>
      </c>
      <c r="D40" s="22">
        <v>27956</v>
      </c>
      <c r="E40" s="23">
        <f t="shared" si="6"/>
        <v>0.4548934039204464</v>
      </c>
      <c r="F40" s="22">
        <v>67164</v>
      </c>
      <c r="G40" s="22">
        <v>62291</v>
      </c>
      <c r="H40" s="23">
        <f t="shared" si="7"/>
        <v>0.0782295997816699</v>
      </c>
    </row>
    <row r="41" spans="2:8" ht="12.75">
      <c r="B41" s="24" t="s">
        <v>16</v>
      </c>
      <c r="C41" s="34">
        <f>SUM(C38:C40)</f>
        <v>159740</v>
      </c>
      <c r="D41" s="34">
        <f>SUM(D38:D40)</f>
        <v>96772</v>
      </c>
      <c r="E41" s="25">
        <f t="shared" si="6"/>
        <v>0.6506840821725293</v>
      </c>
      <c r="F41" s="34">
        <f>SUM(F38:F40)</f>
        <v>263993</v>
      </c>
      <c r="G41" s="34">
        <f>SUM(G38:G40)</f>
        <v>221427</v>
      </c>
      <c r="H41" s="25">
        <f t="shared" si="7"/>
        <v>0.19223491263486386</v>
      </c>
    </row>
    <row r="42" spans="2:8" ht="12.75">
      <c r="B42" s="16" t="s">
        <v>17</v>
      </c>
      <c r="C42" s="22"/>
      <c r="D42" s="22"/>
      <c r="E42" s="23" t="e">
        <f t="shared" si="6"/>
        <v>#DIV/0!</v>
      </c>
      <c r="F42" s="22"/>
      <c r="G42" s="22"/>
      <c r="H42" s="23" t="e">
        <f t="shared" si="7"/>
        <v>#DIV/0!</v>
      </c>
    </row>
    <row r="43" spans="2:8" ht="12.75">
      <c r="B43" s="16" t="s">
        <v>18</v>
      </c>
      <c r="C43" s="22"/>
      <c r="D43" s="22"/>
      <c r="E43" s="23" t="e">
        <f t="shared" si="6"/>
        <v>#DIV/0!</v>
      </c>
      <c r="F43" s="22"/>
      <c r="G43" s="22"/>
      <c r="H43" s="23" t="e">
        <f t="shared" si="7"/>
        <v>#DIV/0!</v>
      </c>
    </row>
    <row r="44" spans="2:8" ht="12.75">
      <c r="B44" s="16" t="s">
        <v>19</v>
      </c>
      <c r="C44" s="22"/>
      <c r="D44" s="22"/>
      <c r="E44" s="23" t="e">
        <f t="shared" si="6"/>
        <v>#DIV/0!</v>
      </c>
      <c r="F44" s="22"/>
      <c r="G44" s="22"/>
      <c r="H44" s="23" t="e">
        <f t="shared" si="7"/>
        <v>#DIV/0!</v>
      </c>
    </row>
    <row r="45" spans="2:8" ht="12.75">
      <c r="B45" s="24" t="s">
        <v>25</v>
      </c>
      <c r="C45" s="34">
        <f>SUM(C42:C44)</f>
        <v>0</v>
      </c>
      <c r="D45" s="34">
        <f>SUM(D42:D44)</f>
        <v>0</v>
      </c>
      <c r="E45" s="25" t="e">
        <f t="shared" si="6"/>
        <v>#DIV/0!</v>
      </c>
      <c r="F45" s="34">
        <f>SUM(F42:F44)</f>
        <v>0</v>
      </c>
      <c r="G45" s="34">
        <f>SUM(G42:G44)</f>
        <v>0</v>
      </c>
      <c r="H45" s="25" t="e">
        <f t="shared" si="7"/>
        <v>#DIV/0!</v>
      </c>
    </row>
    <row r="46" spans="2:8" ht="13.5" thickBot="1">
      <c r="B46" s="31" t="s">
        <v>27</v>
      </c>
      <c r="C46" s="29">
        <f>SUM(C33+C37+C41+C45)</f>
        <v>440341</v>
      </c>
      <c r="D46" s="29">
        <f>SUM(D33+D37+D41+D45)</f>
        <v>264681</v>
      </c>
      <c r="E46" s="30">
        <f t="shared" si="6"/>
        <v>0.6636668291263823</v>
      </c>
      <c r="F46" s="29">
        <f>SUM(F33+F37+F41+F45)</f>
        <v>944059</v>
      </c>
      <c r="G46" s="29">
        <f>SUM(G33+G37+G41+G45)</f>
        <v>828211</v>
      </c>
      <c r="H46" s="30">
        <f t="shared" si="7"/>
        <v>0.13987739839243865</v>
      </c>
    </row>
    <row r="47" ht="12.75" thickTop="1">
      <c r="B47" s="35"/>
    </row>
    <row r="48" ht="12.75">
      <c r="B48" s="28" t="s">
        <v>28</v>
      </c>
    </row>
  </sheetData>
  <sheetProtection/>
  <printOptions/>
  <pageMargins left="0.75" right="0.75" top="1" bottom="1" header="0.5" footer="0.5"/>
  <pageSetup fitToHeight="1" fitToWidth="1" horizontalDpi="300" verticalDpi="300" orientation="portrait" scale="96"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C19" sqref="C19"/>
    </sheetView>
  </sheetViews>
  <sheetFormatPr defaultColWidth="10.875" defaultRowHeight="12.75"/>
  <cols>
    <col min="1" max="1" width="3.625" style="0" customWidth="1"/>
    <col min="2" max="2" width="7.625" style="0" customWidth="1"/>
    <col min="3" max="4" width="11.625" style="0" customWidth="1"/>
    <col min="5" max="5" width="8.625" style="0" customWidth="1"/>
    <col min="6" max="7" width="11.625" style="0" customWidth="1"/>
  </cols>
  <sheetData>
    <row r="1" spans="1:8" ht="15.75">
      <c r="A1" s="3" t="s">
        <v>23</v>
      </c>
      <c r="B1" s="3"/>
      <c r="C1" s="4"/>
      <c r="D1" s="3"/>
      <c r="E1" s="3"/>
      <c r="F1" s="3"/>
      <c r="G1" s="3"/>
      <c r="H1" s="3"/>
    </row>
    <row r="2" spans="1:8" ht="15.75">
      <c r="A2" s="3" t="s">
        <v>24</v>
      </c>
      <c r="B2" s="3"/>
      <c r="C2" s="4"/>
      <c r="D2" s="3"/>
      <c r="E2" s="3"/>
      <c r="F2" s="3"/>
      <c r="G2" s="3"/>
      <c r="H2" s="3"/>
    </row>
    <row r="3" spans="1:8" ht="15.75">
      <c r="A3" s="5" t="s">
        <v>32</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2010</v>
      </c>
      <c r="D8" s="13">
        <v>2009</v>
      </c>
      <c r="E8" s="12" t="s">
        <v>4</v>
      </c>
      <c r="F8" s="13">
        <v>2010</v>
      </c>
      <c r="G8" s="13">
        <v>2009</v>
      </c>
      <c r="H8" s="12" t="s">
        <v>4</v>
      </c>
    </row>
    <row r="9" spans="2:8" ht="12.75">
      <c r="B9" s="9" t="s">
        <v>5</v>
      </c>
      <c r="C9" s="10">
        <f aca="true" t="shared" si="0" ref="C9:D23">SUM(F9+C30+F30)</f>
        <v>121555</v>
      </c>
      <c r="D9" s="10">
        <f t="shared" si="0"/>
        <v>103995</v>
      </c>
      <c r="E9" s="23">
        <f>(+C9-D9)/D9</f>
        <v>0.1688542718399923</v>
      </c>
      <c r="F9" s="10">
        <v>46723</v>
      </c>
      <c r="G9" s="10">
        <v>41974</v>
      </c>
      <c r="H9" s="23">
        <f>(+F9-G9)/G9</f>
        <v>0.11314146852813646</v>
      </c>
    </row>
    <row r="10" spans="2:8" ht="12.75">
      <c r="B10" s="9" t="s">
        <v>6</v>
      </c>
      <c r="C10" s="10">
        <f t="shared" si="0"/>
        <v>121770</v>
      </c>
      <c r="D10" s="10">
        <f t="shared" si="0"/>
        <v>106625</v>
      </c>
      <c r="E10" s="23">
        <f>(+C10-D10)/D10</f>
        <v>0.1420398593200469</v>
      </c>
      <c r="F10" s="10">
        <v>50163</v>
      </c>
      <c r="G10" s="10">
        <v>40134</v>
      </c>
      <c r="H10" s="23">
        <f>(+F10-G10)/G10</f>
        <v>0.2498878756166841</v>
      </c>
    </row>
    <row r="11" spans="2:8" ht="12.75">
      <c r="B11" s="9" t="s">
        <v>7</v>
      </c>
      <c r="C11" s="10">
        <f t="shared" si="0"/>
        <v>130851</v>
      </c>
      <c r="D11" s="10">
        <f t="shared" si="0"/>
        <v>138316</v>
      </c>
      <c r="E11" s="23">
        <f>(+C11-D11)/D11</f>
        <v>-0.05397061800514763</v>
      </c>
      <c r="F11" s="10">
        <v>56190</v>
      </c>
      <c r="G11" s="10">
        <v>60124</v>
      </c>
      <c r="H11" s="23">
        <f>(+F11-G11)/G11</f>
        <v>-0.06543144168717983</v>
      </c>
    </row>
    <row r="12" spans="2:8" ht="12.75">
      <c r="B12" s="14" t="s">
        <v>8</v>
      </c>
      <c r="C12" s="34">
        <f>SUM(C9:C11)</f>
        <v>374176</v>
      </c>
      <c r="D12" s="34">
        <f>SUM(D9:D11)</f>
        <v>348936</v>
      </c>
      <c r="E12" s="25">
        <f>(+C12-D12)/D12</f>
        <v>0.07233418162643006</v>
      </c>
      <c r="F12" s="15">
        <f>SUM(F9:F11)</f>
        <v>153076</v>
      </c>
      <c r="G12" s="15">
        <f>SUM(G9:G11)</f>
        <v>142232</v>
      </c>
      <c r="H12" s="25">
        <f>(+F12-G12)/G12</f>
        <v>0.0762416333877046</v>
      </c>
    </row>
    <row r="13" spans="2:8" ht="12.75">
      <c r="B13" s="9" t="s">
        <v>9</v>
      </c>
      <c r="C13" s="10">
        <f t="shared" si="0"/>
        <v>131990</v>
      </c>
      <c r="D13" s="10">
        <f>SUM(G13+D34+G34)</f>
        <v>120785</v>
      </c>
      <c r="E13" s="23">
        <f aca="true" t="shared" si="1" ref="E13:E20">(+C13-D13)/D13</f>
        <v>0.0927681417394544</v>
      </c>
      <c r="F13" s="10">
        <v>58950</v>
      </c>
      <c r="G13" s="10">
        <v>41361</v>
      </c>
      <c r="H13" s="23">
        <f aca="true" t="shared" si="2" ref="H13:H20">(+F13-G13)/G13</f>
        <v>0.42525567563646915</v>
      </c>
    </row>
    <row r="14" spans="2:8" ht="12.75">
      <c r="B14" s="9" t="s">
        <v>10</v>
      </c>
      <c r="C14" s="10">
        <f t="shared" si="0"/>
        <v>158355</v>
      </c>
      <c r="D14" s="10">
        <f>SUM(G14+D35+G35)</f>
        <v>137616</v>
      </c>
      <c r="E14" s="23">
        <f t="shared" si="1"/>
        <v>0.1507019532612487</v>
      </c>
      <c r="F14" s="10">
        <v>73052</v>
      </c>
      <c r="G14" s="10">
        <v>58807</v>
      </c>
      <c r="H14" s="23">
        <f t="shared" si="2"/>
        <v>0.24223306749196524</v>
      </c>
    </row>
    <row r="15" spans="2:8" ht="12.75">
      <c r="B15" s="9" t="s">
        <v>11</v>
      </c>
      <c r="C15" s="10">
        <f t="shared" si="0"/>
        <v>171152</v>
      </c>
      <c r="D15" s="10">
        <f>SUM(G15+D36+G36)</f>
        <v>142108</v>
      </c>
      <c r="E15" s="23">
        <f t="shared" si="1"/>
        <v>0.20437976750077405</v>
      </c>
      <c r="F15" s="10">
        <v>107670</v>
      </c>
      <c r="G15" s="10">
        <v>64819</v>
      </c>
      <c r="H15" s="23">
        <f t="shared" si="2"/>
        <v>0.661087026951974</v>
      </c>
    </row>
    <row r="16" spans="2:8" ht="12.75">
      <c r="B16" s="14" t="s">
        <v>12</v>
      </c>
      <c r="C16" s="34">
        <f>SUM(C13:C15)</f>
        <v>461497</v>
      </c>
      <c r="D16" s="34">
        <f>SUM(D13:D15)</f>
        <v>400509</v>
      </c>
      <c r="E16" s="25">
        <f t="shared" si="1"/>
        <v>0.15227622849923472</v>
      </c>
      <c r="F16" s="34">
        <f>SUM(F13:F15)</f>
        <v>239672</v>
      </c>
      <c r="G16" s="34">
        <f>SUM(G13:G15)</f>
        <v>164987</v>
      </c>
      <c r="H16" s="25">
        <f t="shared" si="2"/>
        <v>0.45267202870529194</v>
      </c>
    </row>
    <row r="17" spans="2:8" ht="12.75">
      <c r="B17" s="16" t="s">
        <v>13</v>
      </c>
      <c r="C17" s="10">
        <f t="shared" si="0"/>
        <v>167172</v>
      </c>
      <c r="D17" s="10">
        <f>SUM(G17+D38+G38)</f>
        <v>144159</v>
      </c>
      <c r="E17" s="23">
        <f t="shared" si="1"/>
        <v>0.15963623499053128</v>
      </c>
      <c r="F17" s="10">
        <v>96782</v>
      </c>
      <c r="G17" s="10">
        <v>75322</v>
      </c>
      <c r="H17" s="23">
        <f t="shared" si="2"/>
        <v>0.2849101192214758</v>
      </c>
    </row>
    <row r="18" spans="2:8" ht="12.75">
      <c r="B18" s="16" t="s">
        <v>14</v>
      </c>
      <c r="C18" s="10">
        <f t="shared" si="0"/>
        <v>172350</v>
      </c>
      <c r="D18" s="10">
        <f>SUM(G18+D39+G39)</f>
        <v>137765</v>
      </c>
      <c r="E18" s="23">
        <f t="shared" si="1"/>
        <v>0.2510434435451675</v>
      </c>
      <c r="F18" s="10">
        <v>92234</v>
      </c>
      <c r="G18" s="10">
        <v>70851</v>
      </c>
      <c r="H18" s="23">
        <f t="shared" si="2"/>
        <v>0.30180237399613274</v>
      </c>
    </row>
    <row r="19" spans="2:8" ht="12.75">
      <c r="B19" s="16" t="s">
        <v>15</v>
      </c>
      <c r="C19" s="10">
        <f t="shared" si="0"/>
        <v>142045</v>
      </c>
      <c r="D19" s="10">
        <f>SUM(G19+D40+G40)</f>
        <v>130705</v>
      </c>
      <c r="E19" s="23">
        <f t="shared" si="1"/>
        <v>0.08676026165793198</v>
      </c>
      <c r="F19" s="10">
        <v>68938</v>
      </c>
      <c r="G19" s="10">
        <v>65316</v>
      </c>
      <c r="H19" s="23">
        <f t="shared" si="2"/>
        <v>0.055453487659991425</v>
      </c>
    </row>
    <row r="20" spans="2:8" ht="12.75">
      <c r="B20" s="14" t="s">
        <v>16</v>
      </c>
      <c r="C20" s="15">
        <f>SUM(C17:C19)</f>
        <v>481567</v>
      </c>
      <c r="D20" s="15">
        <f>SUM(D17:D19)</f>
        <v>412629</v>
      </c>
      <c r="E20" s="25">
        <f t="shared" si="1"/>
        <v>0.16707017684166647</v>
      </c>
      <c r="F20" s="15">
        <f>SUM(F17:F19)</f>
        <v>257954</v>
      </c>
      <c r="G20" s="15">
        <f>SUM(G17:G19)</f>
        <v>211489</v>
      </c>
      <c r="H20" s="25">
        <f t="shared" si="2"/>
        <v>0.2197040980854796</v>
      </c>
    </row>
    <row r="21" spans="2:8" ht="12.75">
      <c r="B21" s="16" t="s">
        <v>17</v>
      </c>
      <c r="C21" s="10">
        <f t="shared" si="0"/>
        <v>0</v>
      </c>
      <c r="D21" s="10">
        <f>SUM(G21+D42+G42)</f>
        <v>0</v>
      </c>
      <c r="E21" s="23" t="e">
        <f>(+C21-D21)/D21</f>
        <v>#DIV/0!</v>
      </c>
      <c r="F21" s="17"/>
      <c r="G21" s="17"/>
      <c r="H21" s="23" t="e">
        <f>(+F21-G21)/G21</f>
        <v>#DIV/0!</v>
      </c>
    </row>
    <row r="22" spans="2:8" ht="12.75">
      <c r="B22" s="16" t="s">
        <v>18</v>
      </c>
      <c r="C22" s="10">
        <f t="shared" si="0"/>
        <v>0</v>
      </c>
      <c r="D22" s="10">
        <f>SUM(G22+D43+G43)</f>
        <v>0</v>
      </c>
      <c r="E22" s="23" t="e">
        <f>(+C22-D22)/D22</f>
        <v>#DIV/0!</v>
      </c>
      <c r="F22" s="17"/>
      <c r="G22" s="17"/>
      <c r="H22" s="23" t="e">
        <f>(+F22-G22)/G22</f>
        <v>#DIV/0!</v>
      </c>
    </row>
    <row r="23" spans="2:8" ht="12.75">
      <c r="B23" s="16" t="s">
        <v>19</v>
      </c>
      <c r="C23" s="10">
        <f t="shared" si="0"/>
        <v>0</v>
      </c>
      <c r="D23" s="10">
        <f>SUM(G23+D44+G44)</f>
        <v>0</v>
      </c>
      <c r="E23" s="23" t="e">
        <f>(+C23-D23)/D23</f>
        <v>#DIV/0!</v>
      </c>
      <c r="F23" s="17"/>
      <c r="G23" s="17"/>
      <c r="H23" s="23" t="e">
        <f>(+F23-G23)/G23</f>
        <v>#DIV/0!</v>
      </c>
    </row>
    <row r="24" spans="2:8" ht="12.75">
      <c r="B24" s="14" t="s">
        <v>20</v>
      </c>
      <c r="C24" s="15">
        <f>SUM(C21:C23)</f>
        <v>0</v>
      </c>
      <c r="D24" s="15">
        <f>SUM(D21:D23)</f>
        <v>0</v>
      </c>
      <c r="E24" s="25" t="e">
        <f>(+C24-D24)/D24</f>
        <v>#DIV/0!</v>
      </c>
      <c r="F24" s="15">
        <f>SUM(F21:F23)</f>
        <v>0</v>
      </c>
      <c r="G24" s="15">
        <f>SUM(G21:G23)</f>
        <v>0</v>
      </c>
      <c r="H24" s="25" t="e">
        <f>(+F24-G24)/G24</f>
        <v>#DIV/0!</v>
      </c>
    </row>
    <row r="25" spans="2:8" ht="13.5" thickBot="1">
      <c r="B25" s="31" t="s">
        <v>27</v>
      </c>
      <c r="C25" s="29">
        <f>SUM(C12+C16+C20+C24)</f>
        <v>1317240</v>
      </c>
      <c r="D25" s="29">
        <f>SUM(D12+D16+D20+D24)</f>
        <v>1162074</v>
      </c>
      <c r="E25" s="30">
        <f>(+C25-D25)/D25</f>
        <v>0.13352505950567692</v>
      </c>
      <c r="F25" s="29">
        <f>SUM(F12+F16+F20+F24)</f>
        <v>650702</v>
      </c>
      <c r="G25" s="29">
        <f>SUM(G12+G16+G20+G24)</f>
        <v>518708</v>
      </c>
      <c r="H25" s="30">
        <f>(+F25-G25)/G25</f>
        <v>0.25446686767892535</v>
      </c>
    </row>
    <row r="26" spans="2:8" ht="13.5" thickTop="1">
      <c r="B26" s="16"/>
      <c r="C26" s="8"/>
      <c r="D26" s="8"/>
      <c r="E26" s="8"/>
      <c r="F26" s="8"/>
      <c r="G26" s="8"/>
      <c r="H26" s="8"/>
    </row>
    <row r="27" spans="2:8" ht="12.75">
      <c r="B27" s="1" t="s">
        <v>21</v>
      </c>
      <c r="C27" s="2"/>
      <c r="D27" s="1"/>
      <c r="E27" s="1"/>
      <c r="F27" s="2" t="s">
        <v>22</v>
      </c>
      <c r="G27" s="1"/>
      <c r="H27" s="1"/>
    </row>
    <row r="28" spans="2:8" ht="12.75">
      <c r="B28" s="8"/>
      <c r="C28" s="8"/>
      <c r="D28" s="8"/>
      <c r="E28" s="8"/>
      <c r="F28" s="13"/>
      <c r="G28" s="8"/>
      <c r="H28" s="8"/>
    </row>
    <row r="29" spans="2:8" ht="12.75">
      <c r="B29" s="12" t="s">
        <v>3</v>
      </c>
      <c r="C29" s="13">
        <v>2010</v>
      </c>
      <c r="D29" s="13">
        <v>2009</v>
      </c>
      <c r="E29" s="12" t="s">
        <v>4</v>
      </c>
      <c r="F29" s="13">
        <v>2010</v>
      </c>
      <c r="G29" s="13">
        <v>2009</v>
      </c>
      <c r="H29" s="12" t="s">
        <v>4</v>
      </c>
    </row>
    <row r="30" spans="2:8" ht="12.75">
      <c r="B30" s="9" t="s">
        <v>5</v>
      </c>
      <c r="C30" s="10">
        <v>12150</v>
      </c>
      <c r="D30" s="10">
        <v>2169</v>
      </c>
      <c r="E30" s="23">
        <f aca="true" t="shared" si="3" ref="E30:E35">(+C30-D30)/D30</f>
        <v>4.601659751037344</v>
      </c>
      <c r="F30" s="10">
        <v>62682</v>
      </c>
      <c r="G30" s="10">
        <v>59852</v>
      </c>
      <c r="H30" s="23">
        <f aca="true" t="shared" si="4" ref="H30:H46">(+F30-G30)/G30</f>
        <v>0.04728329880371583</v>
      </c>
    </row>
    <row r="31" spans="2:8" ht="12.75">
      <c r="B31" s="9" t="s">
        <v>6</v>
      </c>
      <c r="C31" s="10">
        <v>15285</v>
      </c>
      <c r="D31" s="10">
        <v>1657</v>
      </c>
      <c r="E31" s="23">
        <f t="shared" si="3"/>
        <v>8.224502112251056</v>
      </c>
      <c r="F31" s="10">
        <v>56322</v>
      </c>
      <c r="G31" s="10">
        <v>64834</v>
      </c>
      <c r="H31" s="23">
        <f t="shared" si="4"/>
        <v>-0.13128913841502915</v>
      </c>
    </row>
    <row r="32" spans="2:8" ht="12.75">
      <c r="B32" s="9" t="s">
        <v>7</v>
      </c>
      <c r="C32" s="10">
        <v>10703</v>
      </c>
      <c r="D32" s="10">
        <v>5010</v>
      </c>
      <c r="E32" s="23">
        <f t="shared" si="3"/>
        <v>1.1363273453093812</v>
      </c>
      <c r="F32" s="10">
        <v>63958</v>
      </c>
      <c r="G32" s="10">
        <v>73182</v>
      </c>
      <c r="H32" s="23">
        <f t="shared" si="4"/>
        <v>-0.12604192287721025</v>
      </c>
    </row>
    <row r="33" spans="2:8" ht="12.75">
      <c r="B33" s="14" t="s">
        <v>8</v>
      </c>
      <c r="C33" s="15">
        <f>SUM(C30:C32)</f>
        <v>38138</v>
      </c>
      <c r="D33" s="15">
        <f>SUM(D30:D32)</f>
        <v>8836</v>
      </c>
      <c r="E33" s="25">
        <f t="shared" si="3"/>
        <v>3.316206428248076</v>
      </c>
      <c r="F33" s="15">
        <f>SUM(F30:F32)</f>
        <v>182962</v>
      </c>
      <c r="G33" s="15">
        <f>SUM(G30:G32)</f>
        <v>197868</v>
      </c>
      <c r="H33" s="25">
        <f t="shared" si="4"/>
        <v>-0.07533305031637254</v>
      </c>
    </row>
    <row r="34" spans="2:8" ht="12.75">
      <c r="B34" s="9" t="s">
        <v>9</v>
      </c>
      <c r="C34" s="17">
        <v>15946</v>
      </c>
      <c r="D34" s="17">
        <v>6866</v>
      </c>
      <c r="E34" s="23">
        <f t="shared" si="3"/>
        <v>1.3224584911156423</v>
      </c>
      <c r="F34" s="17">
        <v>57094</v>
      </c>
      <c r="G34" s="17">
        <v>72558</v>
      </c>
      <c r="H34" s="23">
        <f t="shared" si="4"/>
        <v>-0.21312605088343117</v>
      </c>
    </row>
    <row r="35" spans="2:8" ht="12.75">
      <c r="B35" s="9" t="s">
        <v>10</v>
      </c>
      <c r="C35" s="17">
        <v>12604</v>
      </c>
      <c r="D35" s="17">
        <v>15974</v>
      </c>
      <c r="E35" s="23">
        <f t="shared" si="3"/>
        <v>-0.21096782271190684</v>
      </c>
      <c r="F35" s="17">
        <v>72699</v>
      </c>
      <c r="G35" s="17">
        <v>62835</v>
      </c>
      <c r="H35" s="23">
        <f t="shared" si="4"/>
        <v>0.15698257340654095</v>
      </c>
    </row>
    <row r="36" spans="2:8" ht="12.75">
      <c r="B36" s="9" t="s">
        <v>11</v>
      </c>
      <c r="C36" s="17">
        <v>21769</v>
      </c>
      <c r="D36" s="17">
        <v>20987</v>
      </c>
      <c r="E36" s="23">
        <f aca="true" t="shared" si="5" ref="E36:E41">(+C36-D36)/D36</f>
        <v>0.03726116167151094</v>
      </c>
      <c r="F36" s="17">
        <v>41713</v>
      </c>
      <c r="G36" s="17">
        <v>56302</v>
      </c>
      <c r="H36" s="23">
        <f t="shared" si="4"/>
        <v>-0.2591204575325921</v>
      </c>
    </row>
    <row r="37" spans="2:8" ht="12.75">
      <c r="B37" s="14" t="s">
        <v>12</v>
      </c>
      <c r="C37" s="15">
        <f>SUM(C34:C36)</f>
        <v>50319</v>
      </c>
      <c r="D37" s="15">
        <f>SUM(D34:D36)</f>
        <v>43827</v>
      </c>
      <c r="E37" s="25">
        <f t="shared" si="5"/>
        <v>0.14812786638373604</v>
      </c>
      <c r="F37" s="15">
        <f>SUM(F34:F36)</f>
        <v>171506</v>
      </c>
      <c r="G37" s="15">
        <f>SUM(G34:G36)</f>
        <v>191695</v>
      </c>
      <c r="H37" s="25">
        <f t="shared" si="4"/>
        <v>-0.10531834424476381</v>
      </c>
    </row>
    <row r="38" spans="2:8" ht="12.75">
      <c r="B38" s="16" t="s">
        <v>13</v>
      </c>
      <c r="C38" s="17">
        <v>20173</v>
      </c>
      <c r="D38" s="17">
        <v>10387</v>
      </c>
      <c r="E38" s="23">
        <f>(+C38-D38)/D38</f>
        <v>0.9421392124771348</v>
      </c>
      <c r="F38" s="17">
        <v>50217</v>
      </c>
      <c r="G38" s="17">
        <v>58450</v>
      </c>
      <c r="H38" s="23">
        <f t="shared" si="4"/>
        <v>-0.14085543199315653</v>
      </c>
    </row>
    <row r="39" spans="2:8" ht="12.75">
      <c r="B39" s="16" t="s">
        <v>14</v>
      </c>
      <c r="C39" s="17">
        <v>17193</v>
      </c>
      <c r="D39" s="17">
        <v>5200</v>
      </c>
      <c r="E39" s="23">
        <f>(+C39-D39)/D39</f>
        <v>2.306346153846154</v>
      </c>
      <c r="F39" s="17">
        <v>62923</v>
      </c>
      <c r="G39" s="17">
        <v>61714</v>
      </c>
      <c r="H39" s="23">
        <f t="shared" si="4"/>
        <v>0.01959036847392812</v>
      </c>
    </row>
    <row r="40" spans="2:8" ht="12.75">
      <c r="B40" s="16" t="s">
        <v>15</v>
      </c>
      <c r="C40" s="17">
        <v>23075</v>
      </c>
      <c r="D40" s="17">
        <v>9557</v>
      </c>
      <c r="E40" s="23">
        <f t="shared" si="5"/>
        <v>1.4144606047922987</v>
      </c>
      <c r="F40" s="17">
        <v>50032</v>
      </c>
      <c r="G40" s="17">
        <v>55832</v>
      </c>
      <c r="H40" s="23">
        <f t="shared" si="4"/>
        <v>-0.1038830778048431</v>
      </c>
    </row>
    <row r="41" spans="2:8" ht="12.75">
      <c r="B41" s="14" t="s">
        <v>16</v>
      </c>
      <c r="C41" s="15">
        <f>SUM(C38:C40)</f>
        <v>60441</v>
      </c>
      <c r="D41" s="15">
        <f>SUM(D38:D40)</f>
        <v>25144</v>
      </c>
      <c r="E41" s="25">
        <f t="shared" si="5"/>
        <v>1.403794145720649</v>
      </c>
      <c r="F41" s="15">
        <f>SUM(F38:F40)</f>
        <v>163172</v>
      </c>
      <c r="G41" s="15">
        <f>SUM(G38:G40)</f>
        <v>175996</v>
      </c>
      <c r="H41" s="25">
        <f t="shared" si="4"/>
        <v>-0.07286529239300893</v>
      </c>
    </row>
    <row r="42" spans="2:8" ht="12.75">
      <c r="B42" s="16" t="s">
        <v>17</v>
      </c>
      <c r="C42" s="17"/>
      <c r="D42" s="17"/>
      <c r="E42" s="23" t="e">
        <f>(+C42-D42)/D42</f>
        <v>#DIV/0!</v>
      </c>
      <c r="F42" s="17"/>
      <c r="G42" s="17"/>
      <c r="H42" s="23" t="e">
        <f t="shared" si="4"/>
        <v>#DIV/0!</v>
      </c>
    </row>
    <row r="43" spans="2:8" ht="12.75">
      <c r="B43" s="16" t="s">
        <v>18</v>
      </c>
      <c r="C43" s="17"/>
      <c r="D43" s="17"/>
      <c r="E43" s="23" t="e">
        <f>(+C43-D43)/D43</f>
        <v>#DIV/0!</v>
      </c>
      <c r="F43" s="17"/>
      <c r="G43" s="17"/>
      <c r="H43" s="23" t="e">
        <f t="shared" si="4"/>
        <v>#DIV/0!</v>
      </c>
    </row>
    <row r="44" spans="2:8" ht="12.75">
      <c r="B44" s="16" t="s">
        <v>19</v>
      </c>
      <c r="C44" s="17"/>
      <c r="D44" s="17"/>
      <c r="E44" s="23" t="e">
        <f>(+C44-D44)/D44</f>
        <v>#DIV/0!</v>
      </c>
      <c r="F44" s="17"/>
      <c r="G44" s="17"/>
      <c r="H44" s="23" t="e">
        <f t="shared" si="4"/>
        <v>#DIV/0!</v>
      </c>
    </row>
    <row r="45" spans="2:8" ht="12.75">
      <c r="B45" s="14" t="s">
        <v>25</v>
      </c>
      <c r="C45" s="15">
        <f>SUM(C42:C44)</f>
        <v>0</v>
      </c>
      <c r="D45" s="15">
        <f>SUM(D42:D44)</f>
        <v>0</v>
      </c>
      <c r="E45" s="25" t="e">
        <f>(+C45-D45)/D45</f>
        <v>#DIV/0!</v>
      </c>
      <c r="F45" s="15">
        <f>SUM(F42:F44)</f>
        <v>0</v>
      </c>
      <c r="G45" s="15">
        <f>SUM(G42:G44)</f>
        <v>0</v>
      </c>
      <c r="H45" s="25" t="e">
        <f t="shared" si="4"/>
        <v>#DIV/0!</v>
      </c>
    </row>
    <row r="46" spans="2:8" ht="13.5" thickBot="1">
      <c r="B46" s="31" t="s">
        <v>27</v>
      </c>
      <c r="C46" s="29">
        <f>SUM(C33+C37+C41+C45)</f>
        <v>148898</v>
      </c>
      <c r="D46" s="29">
        <f>SUM(D33+D37+D41+D45)</f>
        <v>77807</v>
      </c>
      <c r="E46" s="30">
        <f>(+C46-D46)/D46</f>
        <v>0.9136838587787731</v>
      </c>
      <c r="F46" s="29">
        <f>SUM(F33+F37+F41+F45)</f>
        <v>517640</v>
      </c>
      <c r="G46" s="29">
        <f>SUM(G33+G37+G41+G45)</f>
        <v>565559</v>
      </c>
      <c r="H46" s="30">
        <f t="shared" si="4"/>
        <v>-0.08472856059226358</v>
      </c>
    </row>
    <row r="47" spans="2:8" ht="13.5" thickTop="1">
      <c r="B47" s="35" t="s">
        <v>33</v>
      </c>
      <c r="C47" s="17"/>
      <c r="D47" s="17"/>
      <c r="E47" s="19"/>
      <c r="F47" s="17"/>
      <c r="G47" s="17"/>
      <c r="H47" s="19"/>
    </row>
    <row r="48" spans="2:8" ht="12.75">
      <c r="B48" s="35" t="s">
        <v>34</v>
      </c>
      <c r="C48" s="17"/>
      <c r="D48" s="17"/>
      <c r="E48" s="19"/>
      <c r="F48" s="17"/>
      <c r="G48" s="17"/>
      <c r="H48" s="19"/>
    </row>
    <row r="49" spans="2:8" ht="12.75">
      <c r="B49" s="8" t="s">
        <v>29</v>
      </c>
      <c r="C49" s="8"/>
      <c r="D49" s="8"/>
      <c r="E49" s="8"/>
      <c r="F49" s="8"/>
      <c r="G49" s="8"/>
      <c r="H49" s="8"/>
    </row>
    <row r="51" ht="12">
      <c r="C51" s="18">
        <f ca="1">NOW()</f>
        <v>40499.92024375</v>
      </c>
    </row>
  </sheetData>
  <sheetProtection/>
  <printOptions/>
  <pageMargins left="0.75" right="0.75" top="1" bottom="1" header="0.5" footer="0.5"/>
  <pageSetup fitToHeight="1" fitToWidth="1"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H49"/>
  <sheetViews>
    <sheetView zoomScalePageLayoutView="0" workbookViewId="0" topLeftCell="A1">
      <selection activeCell="C19" sqref="C19"/>
    </sheetView>
  </sheetViews>
  <sheetFormatPr defaultColWidth="9.00390625" defaultRowHeight="12.75"/>
  <cols>
    <col min="1" max="1" width="4.375" style="0" customWidth="1"/>
    <col min="2" max="2" width="10.25390625" style="0" customWidth="1"/>
    <col min="3" max="3" width="12.125" style="0" customWidth="1"/>
    <col min="4" max="4" width="10.00390625" style="0" customWidth="1"/>
    <col min="5" max="5" width="9.75390625" style="0" customWidth="1"/>
    <col min="6" max="6" width="12.00390625" style="0" customWidth="1"/>
    <col min="7" max="7" width="10.875" style="0" customWidth="1"/>
    <col min="8" max="8" width="12.00390625" style="0" customWidth="1"/>
  </cols>
  <sheetData>
    <row r="1" spans="1:8" ht="15.75">
      <c r="A1" s="3" t="s">
        <v>23</v>
      </c>
      <c r="B1" s="3"/>
      <c r="C1" s="4"/>
      <c r="D1" s="3"/>
      <c r="E1" s="3"/>
      <c r="F1" s="3"/>
      <c r="G1" s="3"/>
      <c r="H1" s="3"/>
    </row>
    <row r="2" spans="1:8" ht="15.75">
      <c r="A2" s="3" t="s">
        <v>30</v>
      </c>
      <c r="B2" s="3"/>
      <c r="C2" s="4"/>
      <c r="D2" s="3"/>
      <c r="E2" s="3"/>
      <c r="F2" s="3"/>
      <c r="G2" s="3"/>
      <c r="H2" s="3"/>
    </row>
    <row r="3" spans="1:8" ht="15.75">
      <c r="A3" s="5" t="s">
        <v>32</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2010</v>
      </c>
      <c r="D8" s="13">
        <v>2009</v>
      </c>
      <c r="E8" s="12" t="s">
        <v>4</v>
      </c>
      <c r="F8" s="13">
        <v>2010</v>
      </c>
      <c r="G8" s="13">
        <v>2009</v>
      </c>
      <c r="H8" s="12" t="s">
        <v>4</v>
      </c>
    </row>
    <row r="9" spans="2:8" ht="12.75">
      <c r="B9" s="9" t="s">
        <v>5</v>
      </c>
      <c r="C9" s="10">
        <f aca="true" t="shared" si="0" ref="C9:D23">SUM(F9+C30+F30)</f>
        <v>11161</v>
      </c>
      <c r="D9" s="10">
        <f t="shared" si="0"/>
        <v>22839</v>
      </c>
      <c r="E9" s="23">
        <f>(C9-D9)/D9</f>
        <v>-0.5113183589474145</v>
      </c>
      <c r="F9" s="10">
        <v>4966</v>
      </c>
      <c r="G9" s="10">
        <v>0</v>
      </c>
      <c r="H9" s="23">
        <v>1</v>
      </c>
    </row>
    <row r="10" spans="2:8" ht="12.75">
      <c r="B10" s="9" t="s">
        <v>6</v>
      </c>
      <c r="C10" s="10">
        <f t="shared" si="0"/>
        <v>13628</v>
      </c>
      <c r="D10" s="10">
        <f t="shared" si="0"/>
        <v>14299</v>
      </c>
      <c r="E10" s="23">
        <f>(C10-D10)/D10</f>
        <v>-0.04692635848660746</v>
      </c>
      <c r="F10" s="10">
        <v>4316</v>
      </c>
      <c r="G10" s="10">
        <v>0</v>
      </c>
      <c r="H10" s="23">
        <v>1</v>
      </c>
    </row>
    <row r="11" spans="2:8" ht="12.75">
      <c r="B11" s="9" t="s">
        <v>7</v>
      </c>
      <c r="C11" s="10">
        <f t="shared" si="0"/>
        <v>8960</v>
      </c>
      <c r="D11" s="10">
        <f t="shared" si="0"/>
        <v>22625</v>
      </c>
      <c r="E11" s="37">
        <f>(C11-D11)/D11</f>
        <v>-0.6039779005524862</v>
      </c>
      <c r="F11" s="10">
        <v>0</v>
      </c>
      <c r="G11" s="10">
        <v>0</v>
      </c>
      <c r="H11" s="23">
        <v>0</v>
      </c>
    </row>
    <row r="12" spans="2:8" ht="12.75">
      <c r="B12" s="14" t="s">
        <v>8</v>
      </c>
      <c r="C12" s="34">
        <f>SUM(C9:C11)</f>
        <v>33749</v>
      </c>
      <c r="D12" s="34">
        <f>SUM(D9:D11)</f>
        <v>59763</v>
      </c>
      <c r="E12" s="25">
        <f>(C12-D12)/D12</f>
        <v>-0.4352860465505413</v>
      </c>
      <c r="F12" s="15">
        <f>SUM(F9:F11)</f>
        <v>9282</v>
      </c>
      <c r="G12" s="15">
        <f>SUM(G9:G11)</f>
        <v>0</v>
      </c>
      <c r="H12" s="25">
        <v>1</v>
      </c>
    </row>
    <row r="13" spans="2:8" ht="12.75">
      <c r="B13" s="9" t="s">
        <v>9</v>
      </c>
      <c r="C13" s="10">
        <f t="shared" si="0"/>
        <v>9072</v>
      </c>
      <c r="D13" s="10">
        <f>SUM(G13+D34+G34)</f>
        <v>19496</v>
      </c>
      <c r="E13" s="23">
        <f>(C13-D13)/D13</f>
        <v>-0.5346737792367665</v>
      </c>
      <c r="F13" s="10">
        <v>0</v>
      </c>
      <c r="G13" s="10">
        <v>0</v>
      </c>
      <c r="H13" s="23">
        <v>0</v>
      </c>
    </row>
    <row r="14" spans="2:8" ht="12.75">
      <c r="B14" s="9" t="s">
        <v>10</v>
      </c>
      <c r="C14" s="10">
        <f t="shared" si="0"/>
        <v>8581</v>
      </c>
      <c r="D14" s="10">
        <f>SUM(G14+D35+G35)</f>
        <v>6664</v>
      </c>
      <c r="E14" s="23">
        <f aca="true" t="shared" si="1" ref="E14:E24">(C14-D14)/D14</f>
        <v>0.28766506602641057</v>
      </c>
      <c r="F14" s="10">
        <v>4336</v>
      </c>
      <c r="G14" s="10">
        <v>0</v>
      </c>
      <c r="H14" s="23">
        <v>1</v>
      </c>
    </row>
    <row r="15" spans="2:8" ht="12.75">
      <c r="B15" s="9" t="s">
        <v>11</v>
      </c>
      <c r="C15" s="10">
        <f t="shared" si="0"/>
        <v>14527</v>
      </c>
      <c r="D15" s="10">
        <f>SUM(G15+D36+G36)</f>
        <v>9201</v>
      </c>
      <c r="E15" s="23">
        <f t="shared" si="1"/>
        <v>0.5788501249864145</v>
      </c>
      <c r="F15" s="10">
        <v>0</v>
      </c>
      <c r="G15" s="10">
        <v>0</v>
      </c>
      <c r="H15" s="23">
        <v>0</v>
      </c>
    </row>
    <row r="16" spans="2:8" ht="12.75">
      <c r="B16" s="14" t="s">
        <v>12</v>
      </c>
      <c r="C16" s="34">
        <f>SUM(C13:C15)</f>
        <v>32180</v>
      </c>
      <c r="D16" s="34">
        <f>SUM(D13:D15)</f>
        <v>35361</v>
      </c>
      <c r="E16" s="38">
        <f t="shared" si="1"/>
        <v>-0.08995786318260231</v>
      </c>
      <c r="F16" s="34">
        <f>SUM(F13:F15)</f>
        <v>4336</v>
      </c>
      <c r="G16" s="34">
        <f>SUM(G13:G15)</f>
        <v>0</v>
      </c>
      <c r="H16" s="25">
        <v>1</v>
      </c>
    </row>
    <row r="17" spans="2:8" ht="12.75">
      <c r="B17" s="16" t="s">
        <v>13</v>
      </c>
      <c r="C17" s="10">
        <f t="shared" si="0"/>
        <v>14525</v>
      </c>
      <c r="D17" s="10">
        <f>SUM(G17+D38+G38)</f>
        <v>9504</v>
      </c>
      <c r="E17" s="23">
        <f t="shared" si="1"/>
        <v>0.5283038720538721</v>
      </c>
      <c r="F17" s="10">
        <v>0</v>
      </c>
      <c r="G17" s="10">
        <v>0</v>
      </c>
      <c r="H17" s="23">
        <v>0</v>
      </c>
    </row>
    <row r="18" spans="2:8" ht="12.75">
      <c r="B18" s="16" t="s">
        <v>14</v>
      </c>
      <c r="C18" s="10">
        <f t="shared" si="0"/>
        <v>12036</v>
      </c>
      <c r="D18" s="10">
        <f>SUM(G18+D39+G39)</f>
        <v>11709</v>
      </c>
      <c r="E18" s="23">
        <f t="shared" si="1"/>
        <v>0.02792723545990264</v>
      </c>
      <c r="F18" s="10">
        <v>0</v>
      </c>
      <c r="G18" s="10">
        <v>0</v>
      </c>
      <c r="H18" s="23">
        <v>0</v>
      </c>
    </row>
    <row r="19" spans="2:8" ht="12.75">
      <c r="B19" s="16" t="s">
        <v>15</v>
      </c>
      <c r="C19" s="10">
        <f t="shared" si="0"/>
        <v>10510</v>
      </c>
      <c r="D19" s="10">
        <f>SUM(G19+D40+G40)</f>
        <v>10364</v>
      </c>
      <c r="E19" s="23">
        <f t="shared" si="1"/>
        <v>0.014087225009648784</v>
      </c>
      <c r="F19" s="10">
        <v>0</v>
      </c>
      <c r="G19" s="10">
        <v>0</v>
      </c>
      <c r="H19" s="23">
        <v>0</v>
      </c>
    </row>
    <row r="20" spans="2:8" ht="12.75">
      <c r="B20" s="14" t="s">
        <v>16</v>
      </c>
      <c r="C20" s="15">
        <f>SUM(C17:C19)</f>
        <v>37071</v>
      </c>
      <c r="D20" s="15">
        <f>SUM(D17:D19)</f>
        <v>31577</v>
      </c>
      <c r="E20" s="38">
        <f t="shared" si="1"/>
        <v>0.17398739588941317</v>
      </c>
      <c r="F20" s="15">
        <f>SUM(F17:F19)</f>
        <v>0</v>
      </c>
      <c r="G20" s="15">
        <f>SUM(G17:G19)</f>
        <v>0</v>
      </c>
      <c r="H20" s="25">
        <v>0</v>
      </c>
    </row>
    <row r="21" spans="2:8" ht="12.75">
      <c r="B21" s="16" t="s">
        <v>17</v>
      </c>
      <c r="C21" s="10">
        <f t="shared" si="0"/>
        <v>0</v>
      </c>
      <c r="D21" s="10">
        <f>SUM(G21+D42+G42)</f>
        <v>0</v>
      </c>
      <c r="E21" s="23" t="e">
        <f t="shared" si="1"/>
        <v>#DIV/0!</v>
      </c>
      <c r="F21" s="17"/>
      <c r="G21" s="17"/>
      <c r="H21" s="23">
        <v>0</v>
      </c>
    </row>
    <row r="22" spans="2:8" ht="12.75">
      <c r="B22" s="16" t="s">
        <v>18</v>
      </c>
      <c r="C22" s="10">
        <f t="shared" si="0"/>
        <v>0</v>
      </c>
      <c r="D22" s="10">
        <f>SUM(G22+D43+G43)</f>
        <v>0</v>
      </c>
      <c r="E22" s="23" t="e">
        <f t="shared" si="1"/>
        <v>#DIV/0!</v>
      </c>
      <c r="F22" s="17"/>
      <c r="G22" s="17"/>
      <c r="H22" s="23">
        <v>0</v>
      </c>
    </row>
    <row r="23" spans="2:8" ht="12.75">
      <c r="B23" s="16" t="s">
        <v>19</v>
      </c>
      <c r="C23" s="10">
        <f t="shared" si="0"/>
        <v>0</v>
      </c>
      <c r="D23" s="10">
        <f>SUM(G23+D44+G44)</f>
        <v>0</v>
      </c>
      <c r="E23" s="23" t="e">
        <f t="shared" si="1"/>
        <v>#DIV/0!</v>
      </c>
      <c r="F23" s="17"/>
      <c r="G23" s="17"/>
      <c r="H23" s="23">
        <v>0</v>
      </c>
    </row>
    <row r="24" spans="2:8" ht="12.75">
      <c r="B24" s="14" t="s">
        <v>20</v>
      </c>
      <c r="C24" s="15">
        <f>SUM(C21:C23)</f>
        <v>0</v>
      </c>
      <c r="D24" s="15">
        <f>SUM(D21:D23)</f>
        <v>0</v>
      </c>
      <c r="E24" s="38" t="e">
        <f t="shared" si="1"/>
        <v>#DIV/0!</v>
      </c>
      <c r="F24" s="15">
        <f>SUM(F21:F23)</f>
        <v>0</v>
      </c>
      <c r="G24" s="15">
        <f>SUM(G21:G23)</f>
        <v>0</v>
      </c>
      <c r="H24" s="38" t="e">
        <f>(F24-G24)/G24</f>
        <v>#DIV/0!</v>
      </c>
    </row>
    <row r="25" spans="2:8" ht="13.5" thickBot="1">
      <c r="B25" s="31" t="s">
        <v>27</v>
      </c>
      <c r="C25" s="29">
        <f>SUM(C12+C16+C20+C24)</f>
        <v>103000</v>
      </c>
      <c r="D25" s="29">
        <f>SUM(D12+D16+D20+D24)</f>
        <v>126701</v>
      </c>
      <c r="E25" s="30">
        <f>(C25-D25)/D25</f>
        <v>-0.18706245412427683</v>
      </c>
      <c r="F25" s="29">
        <f>SUM(F12+F16+F20+F24)</f>
        <v>13618</v>
      </c>
      <c r="G25" s="29">
        <f>SUM(G12+G16+G20+G24)</f>
        <v>0</v>
      </c>
      <c r="H25" s="30">
        <v>1</v>
      </c>
    </row>
    <row r="26" spans="2:8" ht="13.5" thickTop="1">
      <c r="B26" s="16"/>
      <c r="C26" s="8"/>
      <c r="D26" s="8"/>
      <c r="E26" s="8"/>
      <c r="F26" s="8"/>
      <c r="G26" s="8"/>
      <c r="H26" s="8"/>
    </row>
    <row r="27" spans="2:8" ht="12.75">
      <c r="B27" s="1" t="s">
        <v>21</v>
      </c>
      <c r="C27" s="2"/>
      <c r="D27" s="1"/>
      <c r="E27" s="1"/>
      <c r="F27" s="2" t="s">
        <v>22</v>
      </c>
      <c r="G27" s="1"/>
      <c r="H27" s="1"/>
    </row>
    <row r="28" spans="2:8" ht="12.75">
      <c r="B28" s="8"/>
      <c r="C28" s="8"/>
      <c r="D28" s="8"/>
      <c r="E28" s="8"/>
      <c r="F28" s="13"/>
      <c r="G28" s="8"/>
      <c r="H28" s="8"/>
    </row>
    <row r="29" spans="2:8" ht="12.75">
      <c r="B29" s="12" t="s">
        <v>3</v>
      </c>
      <c r="C29" s="13">
        <v>2010</v>
      </c>
      <c r="D29" s="13">
        <v>2009</v>
      </c>
      <c r="E29" s="12" t="s">
        <v>4</v>
      </c>
      <c r="F29" s="13">
        <v>2010</v>
      </c>
      <c r="G29" s="13">
        <v>2009</v>
      </c>
      <c r="H29" s="12" t="s">
        <v>4</v>
      </c>
    </row>
    <row r="30" spans="2:8" ht="12.75">
      <c r="B30" s="9" t="s">
        <v>5</v>
      </c>
      <c r="C30" s="10">
        <v>0</v>
      </c>
      <c r="D30" s="10">
        <v>8902</v>
      </c>
      <c r="E30" s="23">
        <f aca="true" t="shared" si="2" ref="E30:E37">(C30-D30)/D30</f>
        <v>-1</v>
      </c>
      <c r="F30" s="10">
        <v>6195</v>
      </c>
      <c r="G30" s="10">
        <v>13937</v>
      </c>
      <c r="H30" s="23">
        <f>(F30-G30)/G30</f>
        <v>-0.5554997488699146</v>
      </c>
    </row>
    <row r="31" spans="2:8" ht="12.75">
      <c r="B31" s="9" t="s">
        <v>6</v>
      </c>
      <c r="C31" s="10">
        <v>0</v>
      </c>
      <c r="D31" s="10">
        <v>10046</v>
      </c>
      <c r="E31" s="23">
        <f t="shared" si="2"/>
        <v>-1</v>
      </c>
      <c r="F31" s="10">
        <v>9312</v>
      </c>
      <c r="G31" s="10">
        <v>4253</v>
      </c>
      <c r="H31" s="23">
        <f>(F31-G31)/G31</f>
        <v>1.1895132847401835</v>
      </c>
    </row>
    <row r="32" spans="2:8" ht="12.75">
      <c r="B32" s="9" t="s">
        <v>7</v>
      </c>
      <c r="C32" s="10">
        <v>0</v>
      </c>
      <c r="D32" s="10">
        <v>14667</v>
      </c>
      <c r="E32" s="37">
        <f t="shared" si="2"/>
        <v>-1</v>
      </c>
      <c r="F32" s="10">
        <v>8960</v>
      </c>
      <c r="G32" s="10">
        <v>7958</v>
      </c>
      <c r="H32" s="23">
        <f>(F32-G32)/G32</f>
        <v>0.12591103292284495</v>
      </c>
    </row>
    <row r="33" spans="2:8" ht="12.75">
      <c r="B33" s="14" t="s">
        <v>8</v>
      </c>
      <c r="C33" s="15">
        <f>SUM(C30:C32)</f>
        <v>0</v>
      </c>
      <c r="D33" s="15">
        <f>SUM(D30:D32)</f>
        <v>33615</v>
      </c>
      <c r="E33" s="25">
        <f t="shared" si="2"/>
        <v>-1</v>
      </c>
      <c r="F33" s="15">
        <f>SUM(F30:F32)</f>
        <v>24467</v>
      </c>
      <c r="G33" s="15">
        <f>SUM(G30:G32)</f>
        <v>26148</v>
      </c>
      <c r="H33" s="25">
        <f aca="true" t="shared" si="3" ref="H33:H46">(F33-G33)/G33</f>
        <v>-0.06428789964815665</v>
      </c>
    </row>
    <row r="34" spans="2:8" ht="12.75">
      <c r="B34" s="9" t="s">
        <v>9</v>
      </c>
      <c r="C34" s="17">
        <v>0</v>
      </c>
      <c r="D34" s="17">
        <v>10339</v>
      </c>
      <c r="E34" s="23">
        <f t="shared" si="2"/>
        <v>-1</v>
      </c>
      <c r="F34" s="17">
        <v>9072</v>
      </c>
      <c r="G34" s="17">
        <v>9157</v>
      </c>
      <c r="H34" s="23">
        <f t="shared" si="3"/>
        <v>-0.0092825161078956</v>
      </c>
    </row>
    <row r="35" spans="2:8" ht="12.75">
      <c r="B35" s="9" t="s">
        <v>10</v>
      </c>
      <c r="C35" s="17">
        <v>0</v>
      </c>
      <c r="D35" s="17">
        <v>0</v>
      </c>
      <c r="E35" s="23">
        <v>0</v>
      </c>
      <c r="F35" s="17">
        <v>4245</v>
      </c>
      <c r="G35" s="17">
        <v>6664</v>
      </c>
      <c r="H35" s="23">
        <f t="shared" si="3"/>
        <v>-0.3629951980792317</v>
      </c>
    </row>
    <row r="36" spans="2:8" ht="12.75">
      <c r="B36" s="9" t="s">
        <v>11</v>
      </c>
      <c r="C36" s="17">
        <v>0</v>
      </c>
      <c r="D36" s="17">
        <v>0</v>
      </c>
      <c r="E36" s="23">
        <v>0</v>
      </c>
      <c r="F36" s="17">
        <v>14527</v>
      </c>
      <c r="G36" s="17">
        <v>9201</v>
      </c>
      <c r="H36" s="23">
        <f t="shared" si="3"/>
        <v>0.5788501249864145</v>
      </c>
    </row>
    <row r="37" spans="2:8" ht="12.75">
      <c r="B37" s="14" t="s">
        <v>12</v>
      </c>
      <c r="C37" s="15">
        <f>SUM(C34:C36)</f>
        <v>0</v>
      </c>
      <c r="D37" s="15">
        <f>SUM(D34:D36)</f>
        <v>10339</v>
      </c>
      <c r="E37" s="25">
        <f t="shared" si="2"/>
        <v>-1</v>
      </c>
      <c r="F37" s="15">
        <f>SUM(F34:F36)</f>
        <v>27844</v>
      </c>
      <c r="G37" s="15">
        <f>SUM(G34:G36)</f>
        <v>25022</v>
      </c>
      <c r="H37" s="25">
        <f t="shared" si="3"/>
        <v>0.11278075293741507</v>
      </c>
    </row>
    <row r="38" spans="2:8" ht="12.75">
      <c r="B38" s="16" t="s">
        <v>13</v>
      </c>
      <c r="C38" s="17">
        <v>2581</v>
      </c>
      <c r="D38" s="17">
        <v>0</v>
      </c>
      <c r="E38" s="23">
        <v>1</v>
      </c>
      <c r="F38" s="17">
        <v>11944</v>
      </c>
      <c r="G38" s="17">
        <v>9504</v>
      </c>
      <c r="H38" s="23">
        <f t="shared" si="3"/>
        <v>0.25673400673400676</v>
      </c>
    </row>
    <row r="39" spans="2:8" ht="12.75">
      <c r="B39" s="16" t="s">
        <v>14</v>
      </c>
      <c r="C39" s="17">
        <v>0</v>
      </c>
      <c r="D39" s="17">
        <v>4801</v>
      </c>
      <c r="E39" s="23">
        <f aca="true" t="shared" si="4" ref="E39:E46">(C39-D39)/D39</f>
        <v>-1</v>
      </c>
      <c r="F39" s="17">
        <v>12036</v>
      </c>
      <c r="G39" s="17">
        <v>6908</v>
      </c>
      <c r="H39" s="23">
        <f t="shared" si="3"/>
        <v>0.7423277359583093</v>
      </c>
    </row>
    <row r="40" spans="2:8" ht="12.75">
      <c r="B40" s="16" t="s">
        <v>15</v>
      </c>
      <c r="C40" s="17">
        <v>0</v>
      </c>
      <c r="D40" s="17">
        <v>2520</v>
      </c>
      <c r="E40" s="23">
        <f t="shared" si="4"/>
        <v>-1</v>
      </c>
      <c r="F40" s="17">
        <v>10510</v>
      </c>
      <c r="G40" s="17">
        <v>7844</v>
      </c>
      <c r="H40" s="23">
        <f t="shared" si="3"/>
        <v>0.3398776134625191</v>
      </c>
    </row>
    <row r="41" spans="2:8" ht="12.75">
      <c r="B41" s="14" t="s">
        <v>16</v>
      </c>
      <c r="C41" s="15">
        <f>SUM(C38:C40)</f>
        <v>2581</v>
      </c>
      <c r="D41" s="15">
        <f>SUM(D38:D40)</f>
        <v>7321</v>
      </c>
      <c r="E41" s="25">
        <f t="shared" si="4"/>
        <v>-0.647452533806857</v>
      </c>
      <c r="F41" s="15">
        <f>SUM(F38:F40)</f>
        <v>34490</v>
      </c>
      <c r="G41" s="15">
        <f>SUM(G38:G40)</f>
        <v>24256</v>
      </c>
      <c r="H41" s="25">
        <f t="shared" si="3"/>
        <v>0.42191622691292874</v>
      </c>
    </row>
    <row r="42" spans="2:8" ht="12.75">
      <c r="B42" s="16" t="s">
        <v>17</v>
      </c>
      <c r="C42" s="17"/>
      <c r="D42" s="17"/>
      <c r="E42" s="23" t="e">
        <f t="shared" si="4"/>
        <v>#DIV/0!</v>
      </c>
      <c r="F42" s="17"/>
      <c r="G42" s="17"/>
      <c r="H42" s="23" t="e">
        <f t="shared" si="3"/>
        <v>#DIV/0!</v>
      </c>
    </row>
    <row r="43" spans="2:8" ht="12.75">
      <c r="B43" s="16" t="s">
        <v>18</v>
      </c>
      <c r="C43" s="17"/>
      <c r="D43" s="17"/>
      <c r="E43" s="23" t="e">
        <f t="shared" si="4"/>
        <v>#DIV/0!</v>
      </c>
      <c r="F43" s="17"/>
      <c r="G43" s="17"/>
      <c r="H43" s="23" t="e">
        <f t="shared" si="3"/>
        <v>#DIV/0!</v>
      </c>
    </row>
    <row r="44" spans="2:8" ht="12.75">
      <c r="B44" s="16" t="s">
        <v>19</v>
      </c>
      <c r="C44" s="17"/>
      <c r="D44" s="17"/>
      <c r="E44" s="23" t="e">
        <f t="shared" si="4"/>
        <v>#DIV/0!</v>
      </c>
      <c r="F44" s="17"/>
      <c r="G44" s="17"/>
      <c r="H44" s="23" t="e">
        <f t="shared" si="3"/>
        <v>#DIV/0!</v>
      </c>
    </row>
    <row r="45" spans="2:8" ht="12.75">
      <c r="B45" s="14" t="s">
        <v>25</v>
      </c>
      <c r="C45" s="15">
        <f>SUM(C42:C44)</f>
        <v>0</v>
      </c>
      <c r="D45" s="15">
        <f>SUM(D42:D44)</f>
        <v>0</v>
      </c>
      <c r="E45" s="25" t="e">
        <f t="shared" si="4"/>
        <v>#DIV/0!</v>
      </c>
      <c r="F45" s="15">
        <f>SUM(F42:F44)</f>
        <v>0</v>
      </c>
      <c r="G45" s="15">
        <f>SUM(G42:G44)</f>
        <v>0</v>
      </c>
      <c r="H45" s="25" t="e">
        <f t="shared" si="3"/>
        <v>#DIV/0!</v>
      </c>
    </row>
    <row r="46" spans="2:8" ht="13.5" thickBot="1">
      <c r="B46" s="31" t="s">
        <v>27</v>
      </c>
      <c r="C46" s="29">
        <f>SUM(C33+C37+C41+C45)</f>
        <v>2581</v>
      </c>
      <c r="D46" s="29">
        <f>SUM(D33+D37+D41+D45)</f>
        <v>51275</v>
      </c>
      <c r="E46" s="30">
        <f t="shared" si="4"/>
        <v>-0.9496635787420771</v>
      </c>
      <c r="F46" s="29">
        <f>SUM(F33+F37+F41+F45)</f>
        <v>86801</v>
      </c>
      <c r="G46" s="29">
        <f>SUM(G33+G37+G41+G45)</f>
        <v>75426</v>
      </c>
      <c r="H46" s="30">
        <f t="shared" si="3"/>
        <v>0.150810065494657</v>
      </c>
    </row>
    <row r="47" spans="2:8" ht="13.5" thickTop="1">
      <c r="B47" s="35" t="s">
        <v>33</v>
      </c>
      <c r="C47" s="17"/>
      <c r="D47" s="17"/>
      <c r="E47" s="19"/>
      <c r="F47" s="17"/>
      <c r="G47" s="17"/>
      <c r="H47" s="19"/>
    </row>
    <row r="48" spans="2:8" ht="12.75">
      <c r="B48" s="35" t="s">
        <v>34</v>
      </c>
      <c r="C48" s="17"/>
      <c r="D48" s="17"/>
      <c r="E48" s="19"/>
      <c r="F48" s="17"/>
      <c r="G48" s="17"/>
      <c r="H48" s="19"/>
    </row>
    <row r="49" ht="12.75">
      <c r="B49" s="28" t="s">
        <v>28</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G15" sqref="G15"/>
    </sheetView>
  </sheetViews>
  <sheetFormatPr defaultColWidth="9.625" defaultRowHeight="12.75"/>
  <cols>
    <col min="1" max="1" width="3.625" style="0" customWidth="1"/>
    <col min="2" max="2" width="7.625" style="0" customWidth="1"/>
    <col min="3" max="4" width="11.625" style="0" customWidth="1"/>
    <col min="5" max="5" width="8.625" style="0" customWidth="1"/>
    <col min="6" max="7" width="11.625" style="0" customWidth="1"/>
  </cols>
  <sheetData>
    <row r="1" spans="1:8" ht="15.75">
      <c r="A1" s="3" t="s">
        <v>23</v>
      </c>
      <c r="B1" s="3"/>
      <c r="C1" s="4"/>
      <c r="D1" s="3"/>
      <c r="E1" s="3"/>
      <c r="F1" s="3"/>
      <c r="G1" s="3"/>
      <c r="H1" s="3"/>
    </row>
    <row r="2" spans="1:8" ht="15.75">
      <c r="A2" s="3" t="s">
        <v>26</v>
      </c>
      <c r="B2" s="3"/>
      <c r="C2" s="4"/>
      <c r="D2" s="3"/>
      <c r="E2" s="3"/>
      <c r="F2" s="3"/>
      <c r="G2" s="3"/>
      <c r="H2" s="3"/>
    </row>
    <row r="3" spans="1:8" ht="15.75">
      <c r="A3" s="5" t="s">
        <v>32</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2010</v>
      </c>
      <c r="D8" s="13">
        <v>2009</v>
      </c>
      <c r="E8" s="12" t="s">
        <v>4</v>
      </c>
      <c r="F8" s="13">
        <v>2010</v>
      </c>
      <c r="G8" s="13">
        <v>2009</v>
      </c>
      <c r="H8" s="12" t="s">
        <v>4</v>
      </c>
    </row>
    <row r="9" spans="2:8" ht="12.75">
      <c r="B9" s="9" t="s">
        <v>5</v>
      </c>
      <c r="C9" s="10">
        <f aca="true" t="shared" si="0" ref="C9:D11">SUM(F9+C30+F30)</f>
        <v>449578</v>
      </c>
      <c r="D9" s="10">
        <f t="shared" si="0"/>
        <v>415768</v>
      </c>
      <c r="E9" s="23">
        <f>(+C9-D9)/D9</f>
        <v>0.08131938965961787</v>
      </c>
      <c r="F9" s="10">
        <f>SUM('20101pt'!F9+'20102pt'!F9)</f>
        <v>228452</v>
      </c>
      <c r="G9" s="10">
        <f>SUM('20101pt'!G9+'20102pt'!G9)</f>
        <v>201171</v>
      </c>
      <c r="H9" s="23">
        <f>(+F9-G9)/G9</f>
        <v>0.1356109976089993</v>
      </c>
    </row>
    <row r="10" spans="2:8" ht="12.75">
      <c r="B10" s="9" t="s">
        <v>6</v>
      </c>
      <c r="C10" s="10">
        <f t="shared" si="0"/>
        <v>432400</v>
      </c>
      <c r="D10" s="10">
        <f t="shared" si="0"/>
        <v>381346</v>
      </c>
      <c r="E10" s="23">
        <f>(+C10-D10)/D10</f>
        <v>0.13387842012240853</v>
      </c>
      <c r="F10" s="10">
        <f>SUM('20101pt'!F10+'20102pt'!F10)</f>
        <v>210050</v>
      </c>
      <c r="G10" s="10">
        <f>SUM('20101pt'!G10+'20102pt'!G10)</f>
        <v>176198</v>
      </c>
      <c r="H10" s="23">
        <f>(+F10-G10)/G10</f>
        <v>0.19212476872609224</v>
      </c>
    </row>
    <row r="11" spans="2:8" ht="12.75">
      <c r="B11" s="9" t="s">
        <v>7</v>
      </c>
      <c r="C11" s="10">
        <f t="shared" si="0"/>
        <v>508492</v>
      </c>
      <c r="D11" s="10">
        <f t="shared" si="0"/>
        <v>456100</v>
      </c>
      <c r="E11" s="23">
        <f>(+C11-D11)/D11</f>
        <v>0.11486954615215961</v>
      </c>
      <c r="F11" s="10">
        <f>SUM('20101pt'!F11+'20102pt'!F11)</f>
        <v>260032</v>
      </c>
      <c r="G11" s="10">
        <f>SUM('20101pt'!G11+'20102pt'!G11)</f>
        <v>208625</v>
      </c>
      <c r="H11" s="23">
        <f>(+F11-G11)/G11</f>
        <v>0.24640862792091073</v>
      </c>
    </row>
    <row r="12" spans="2:8" ht="12.75">
      <c r="B12" s="14" t="s">
        <v>8</v>
      </c>
      <c r="C12" s="15">
        <f>SUM(C9:C11)</f>
        <v>1390470</v>
      </c>
      <c r="D12" s="15">
        <f>SUM(D9:D11)</f>
        <v>1253214</v>
      </c>
      <c r="E12" s="25">
        <f>(+C12-D12)/D12</f>
        <v>0.10952319396368058</v>
      </c>
      <c r="F12" s="15">
        <f>SUM(F9:F11)</f>
        <v>698534</v>
      </c>
      <c r="G12" s="15">
        <f>SUM(G9:G11)</f>
        <v>585994</v>
      </c>
      <c r="H12" s="25">
        <f>(+F12-G12)/G12</f>
        <v>0.19204974794963772</v>
      </c>
    </row>
    <row r="13" spans="2:8" ht="12.75">
      <c r="B13" s="9" t="s">
        <v>9</v>
      </c>
      <c r="C13" s="10">
        <f aca="true" t="shared" si="1" ref="C13:D15">SUM(F13+C34+F34)</f>
        <v>463493</v>
      </c>
      <c r="D13" s="10">
        <f t="shared" si="1"/>
        <v>396555</v>
      </c>
      <c r="E13" s="23">
        <f aca="true" t="shared" si="2" ref="E13:E20">(+C13-D13)/D13</f>
        <v>0.16879877948834335</v>
      </c>
      <c r="F13" s="10">
        <f>SUM('20101pt'!F13+'20102pt'!F13)</f>
        <v>224420</v>
      </c>
      <c r="G13" s="10">
        <f>SUM('20101pt'!G13+'20102pt'!G13)</f>
        <v>199083</v>
      </c>
      <c r="H13" s="23">
        <f aca="true" t="shared" si="3" ref="H13:H20">(+F13-G13)/G13</f>
        <v>0.12726852619259305</v>
      </c>
    </row>
    <row r="14" spans="2:8" ht="12.75">
      <c r="B14" s="9" t="s">
        <v>10</v>
      </c>
      <c r="C14" s="10">
        <f t="shared" si="1"/>
        <v>451949</v>
      </c>
      <c r="D14" s="10">
        <f t="shared" si="1"/>
        <v>393733</v>
      </c>
      <c r="E14" s="23">
        <f t="shared" si="2"/>
        <v>0.14785654237770265</v>
      </c>
      <c r="F14" s="10">
        <f>SUM('20101pt'!F14+'20102pt'!F14)</f>
        <v>206340</v>
      </c>
      <c r="G14" s="10">
        <f>SUM('20101pt'!G14+'20102pt'!G14)</f>
        <v>223248</v>
      </c>
      <c r="H14" s="23">
        <f t="shared" si="3"/>
        <v>-0.07573640077402709</v>
      </c>
    </row>
    <row r="15" spans="2:8" ht="12.75">
      <c r="B15" s="9" t="s">
        <v>11</v>
      </c>
      <c r="C15" s="10">
        <f t="shared" si="1"/>
        <v>448835</v>
      </c>
      <c r="D15" s="10">
        <f t="shared" si="1"/>
        <v>383262</v>
      </c>
      <c r="E15" s="23">
        <f t="shared" si="2"/>
        <v>0.17109183795941157</v>
      </c>
      <c r="F15" s="10">
        <f>SUM('20101pt'!F15+'20102pt'!F15)</f>
        <v>221861</v>
      </c>
      <c r="G15" s="10">
        <f>SUM('20101pt'!G15+'20102pt'!G15)</f>
        <v>201520</v>
      </c>
      <c r="H15" s="23">
        <f t="shared" si="3"/>
        <v>0.10093787217149662</v>
      </c>
    </row>
    <row r="16" spans="2:8" ht="12.75">
      <c r="B16" s="14" t="s">
        <v>12</v>
      </c>
      <c r="C16" s="15">
        <f>SUM(C13:C15)</f>
        <v>1364277</v>
      </c>
      <c r="D16" s="15">
        <f>SUM(D13:D15)</f>
        <v>1173550</v>
      </c>
      <c r="E16" s="25">
        <f t="shared" si="2"/>
        <v>0.1625214093988326</v>
      </c>
      <c r="F16" s="15">
        <f>SUM(F13:F15)</f>
        <v>652621</v>
      </c>
      <c r="G16" s="15">
        <f>SUM(G13:G15)</f>
        <v>623851</v>
      </c>
      <c r="H16" s="25">
        <f t="shared" si="3"/>
        <v>0.04611678109035651</v>
      </c>
    </row>
    <row r="17" spans="2:8" ht="12.75">
      <c r="B17" s="16" t="s">
        <v>13</v>
      </c>
      <c r="C17" s="10">
        <f aca="true" t="shared" si="4" ref="C17:D19">SUM(F17+C38+F38)</f>
        <v>462947</v>
      </c>
      <c r="D17" s="10">
        <f t="shared" si="4"/>
        <v>380090</v>
      </c>
      <c r="E17" s="23">
        <f t="shared" si="2"/>
        <v>0.21799310689573523</v>
      </c>
      <c r="F17" s="10">
        <f>SUM('20101pt'!F17+'20102pt'!F17)</f>
        <v>240051</v>
      </c>
      <c r="G17" s="10">
        <f>SUM('20101pt'!G17+'20102pt'!G17)</f>
        <v>202659</v>
      </c>
      <c r="H17" s="23">
        <f t="shared" si="3"/>
        <v>0.18450697970482435</v>
      </c>
    </row>
    <row r="18" spans="2:8" ht="12.75">
      <c r="B18" s="16" t="s">
        <v>14</v>
      </c>
      <c r="C18" s="10">
        <f t="shared" si="4"/>
        <v>476587</v>
      </c>
      <c r="D18" s="10">
        <f t="shared" si="4"/>
        <v>389478</v>
      </c>
      <c r="E18" s="23">
        <f t="shared" si="2"/>
        <v>0.22365576489557817</v>
      </c>
      <c r="F18" s="10">
        <f>SUM('20101pt'!F18+'20102pt'!F18)</f>
        <v>233081</v>
      </c>
      <c r="G18" s="10">
        <f>SUM('20101pt'!G18+'20102pt'!G18)</f>
        <v>203206</v>
      </c>
      <c r="H18" s="23">
        <f t="shared" si="3"/>
        <v>0.14701829670383748</v>
      </c>
    </row>
    <row r="19" spans="2:8" ht="12.75">
      <c r="B19" s="16" t="s">
        <v>15</v>
      </c>
      <c r="C19" s="10">
        <f t="shared" si="4"/>
        <v>384161</v>
      </c>
      <c r="D19" s="10">
        <f t="shared" si="4"/>
        <v>328491</v>
      </c>
      <c r="E19" s="23">
        <f t="shared" si="2"/>
        <v>0.1694719185609347</v>
      </c>
      <c r="F19" s="10">
        <f>SUM('20101pt'!F19+'20102pt'!F19)</f>
        <v>203217</v>
      </c>
      <c r="G19" s="10">
        <f>SUM('20101pt'!G19+'20102pt'!G19)</f>
        <v>172855</v>
      </c>
      <c r="H19" s="23">
        <f t="shared" si="3"/>
        <v>0.17565011136501693</v>
      </c>
    </row>
    <row r="20" spans="2:8" ht="12.75">
      <c r="B20" s="14" t="s">
        <v>16</v>
      </c>
      <c r="C20" s="15">
        <f>SUM(C17:C19)</f>
        <v>1323695</v>
      </c>
      <c r="D20" s="15">
        <f>SUM(D17:D19)</f>
        <v>1098059</v>
      </c>
      <c r="E20" s="25">
        <f t="shared" si="2"/>
        <v>0.20548622614996098</v>
      </c>
      <c r="F20" s="15">
        <f>SUM(F17:F19)</f>
        <v>676349</v>
      </c>
      <c r="G20" s="15">
        <f>SUM(G17:G19)</f>
        <v>578720</v>
      </c>
      <c r="H20" s="25">
        <f t="shared" si="3"/>
        <v>0.1686981614597733</v>
      </c>
    </row>
    <row r="21" spans="2:8" ht="12.75">
      <c r="B21" s="16" t="s">
        <v>17</v>
      </c>
      <c r="C21" s="10">
        <f aca="true" t="shared" si="5" ref="C21:D23">SUM(F21+C42+F42)</f>
        <v>0</v>
      </c>
      <c r="D21" s="10">
        <f t="shared" si="5"/>
        <v>0</v>
      </c>
      <c r="E21" s="23" t="e">
        <f>(+C21-D21)/D21</f>
        <v>#DIV/0!</v>
      </c>
      <c r="F21" s="10">
        <f>SUM('20101pt'!F21+'20102pt'!F21)</f>
        <v>0</v>
      </c>
      <c r="G21" s="10">
        <f>SUM('20101pt'!G21+'20102pt'!G21)</f>
        <v>0</v>
      </c>
      <c r="H21" s="23" t="e">
        <f>(+F21-G21)/G21</f>
        <v>#DIV/0!</v>
      </c>
    </row>
    <row r="22" spans="2:8" ht="12.75">
      <c r="B22" s="16" t="s">
        <v>18</v>
      </c>
      <c r="C22" s="10">
        <f t="shared" si="5"/>
        <v>0</v>
      </c>
      <c r="D22" s="10">
        <f t="shared" si="5"/>
        <v>0</v>
      </c>
      <c r="E22" s="23" t="e">
        <f>(+C22-D22)/D22</f>
        <v>#DIV/0!</v>
      </c>
      <c r="F22" s="10">
        <f>SUM('20101pt'!F22+'20102pt'!F22)</f>
        <v>0</v>
      </c>
      <c r="G22" s="10">
        <f>SUM('20101pt'!G22+'20102pt'!G22)</f>
        <v>0</v>
      </c>
      <c r="H22" s="23" t="e">
        <f>(+F22-G22)/G22</f>
        <v>#DIV/0!</v>
      </c>
    </row>
    <row r="23" spans="2:8" ht="12.75">
      <c r="B23" s="16" t="s">
        <v>19</v>
      </c>
      <c r="C23" s="10">
        <f t="shared" si="5"/>
        <v>0</v>
      </c>
      <c r="D23" s="10">
        <f t="shared" si="5"/>
        <v>0</v>
      </c>
      <c r="E23" s="23" t="e">
        <f>(+C23-D23)/D23</f>
        <v>#DIV/0!</v>
      </c>
      <c r="F23" s="10">
        <f>SUM('20101pt'!F23+'20102pt'!F23)</f>
        <v>0</v>
      </c>
      <c r="G23" s="10">
        <f>SUM('20101pt'!G23+'20102pt'!G23)</f>
        <v>0</v>
      </c>
      <c r="H23" s="23" t="e">
        <f>(+F23-G23)/G23</f>
        <v>#DIV/0!</v>
      </c>
    </row>
    <row r="24" spans="2:8" ht="12.75">
      <c r="B24" s="14" t="s">
        <v>20</v>
      </c>
      <c r="C24" s="15">
        <f>SUM(C21:C23)</f>
        <v>0</v>
      </c>
      <c r="D24" s="15">
        <f>SUM(D21:D23)</f>
        <v>0</v>
      </c>
      <c r="E24" s="25" t="e">
        <f>(+C24-D24)/D24</f>
        <v>#DIV/0!</v>
      </c>
      <c r="F24" s="15">
        <f>SUM(F21:F23)</f>
        <v>0</v>
      </c>
      <c r="G24" s="15">
        <f>SUM(G21:G23)</f>
        <v>0</v>
      </c>
      <c r="H24" s="25" t="e">
        <f>(+F24-G24)/G24</f>
        <v>#DIV/0!</v>
      </c>
    </row>
    <row r="25" spans="2:8" ht="13.5" thickBot="1">
      <c r="B25" s="31" t="s">
        <v>27</v>
      </c>
      <c r="C25" s="29">
        <f>SUM(C12+C16+C20+C24)</f>
        <v>4078442</v>
      </c>
      <c r="D25" s="29">
        <f>SUM(D12+D16+D20+D24)</f>
        <v>3524823</v>
      </c>
      <c r="E25" s="30">
        <f>(+C25-D25)/D25</f>
        <v>0.15706292202473712</v>
      </c>
      <c r="F25" s="29">
        <f>SUM(F12+F16+F20+F24)</f>
        <v>2027504</v>
      </c>
      <c r="G25" s="29">
        <f>SUM(G12+G16+G20+G24)</f>
        <v>1788565</v>
      </c>
      <c r="H25" s="30">
        <f>(+F25-G25)/G25</f>
        <v>0.13359257281675532</v>
      </c>
    </row>
    <row r="26" spans="2:8" ht="13.5" thickTop="1">
      <c r="B26" s="8"/>
      <c r="C26" s="8"/>
      <c r="D26" s="8"/>
      <c r="E26" s="8"/>
      <c r="F26" s="8"/>
      <c r="G26" s="8"/>
      <c r="H26" s="8"/>
    </row>
    <row r="27" spans="2:8" ht="12.75">
      <c r="B27" s="1" t="s">
        <v>21</v>
      </c>
      <c r="C27" s="2"/>
      <c r="D27" s="1"/>
      <c r="E27" s="1"/>
      <c r="F27" s="2" t="s">
        <v>22</v>
      </c>
      <c r="G27" s="1"/>
      <c r="H27" s="1"/>
    </row>
    <row r="28" spans="2:8" ht="12.75">
      <c r="B28" s="8"/>
      <c r="C28" s="8"/>
      <c r="D28" s="8"/>
      <c r="E28" s="8"/>
      <c r="F28" s="8"/>
      <c r="G28" s="8"/>
      <c r="H28" s="8"/>
    </row>
    <row r="29" spans="2:8" ht="12.75">
      <c r="B29" s="12" t="s">
        <v>3</v>
      </c>
      <c r="C29" s="13">
        <v>2010</v>
      </c>
      <c r="D29" s="13">
        <v>2009</v>
      </c>
      <c r="E29" s="12" t="s">
        <v>4</v>
      </c>
      <c r="F29" s="13">
        <v>2010</v>
      </c>
      <c r="G29" s="13">
        <v>2009</v>
      </c>
      <c r="H29" s="12" t="s">
        <v>4</v>
      </c>
    </row>
    <row r="30" spans="2:8" ht="12.75">
      <c r="B30" s="9" t="s">
        <v>5</v>
      </c>
      <c r="C30" s="10">
        <f>SUM('20101pt'!C30+'20102pt'!C30)</f>
        <v>44903</v>
      </c>
      <c r="D30" s="10">
        <f>SUM('20101pt'!D30+'20102pt'!D30)</f>
        <v>24691</v>
      </c>
      <c r="E30" s="23">
        <f aca="true" t="shared" si="6" ref="E30:E37">(+C30-D30)/D30</f>
        <v>0.8185978696691102</v>
      </c>
      <c r="F30" s="10">
        <f>SUM('20101pt'!F30+'20102pt'!F30)</f>
        <v>176223</v>
      </c>
      <c r="G30" s="10">
        <f>SUM('20101pt'!G30+'20102pt'!G30)</f>
        <v>189906</v>
      </c>
      <c r="H30" s="23">
        <f aca="true" t="shared" si="7" ref="H30:H37">(+F30-G30)/G30</f>
        <v>-0.07205143597358693</v>
      </c>
    </row>
    <row r="31" spans="2:8" ht="12.75">
      <c r="B31" s="9" t="s">
        <v>6</v>
      </c>
      <c r="C31" s="10">
        <f>SUM('20101pt'!C31+'20102pt'!C31)</f>
        <v>54423</v>
      </c>
      <c r="D31" s="10">
        <f>SUM('20101pt'!D31+'20102pt'!D31)</f>
        <v>28595</v>
      </c>
      <c r="E31" s="23">
        <f t="shared" si="6"/>
        <v>0.903234831264207</v>
      </c>
      <c r="F31" s="10">
        <f>SUM('20101pt'!F31+'20102pt'!F31)</f>
        <v>167927</v>
      </c>
      <c r="G31" s="10">
        <f>SUM('20101pt'!G31+'20102pt'!G31)</f>
        <v>176553</v>
      </c>
      <c r="H31" s="23">
        <f t="shared" si="7"/>
        <v>-0.04885785005069299</v>
      </c>
    </row>
    <row r="32" spans="2:8" ht="12.75">
      <c r="B32" s="9" t="s">
        <v>7</v>
      </c>
      <c r="C32" s="10">
        <f>SUM('20101pt'!C32+'20102pt'!C32)</f>
        <v>54785</v>
      </c>
      <c r="D32" s="10">
        <f>SUM('20101pt'!D32+'20102pt'!D32)</f>
        <v>37331</v>
      </c>
      <c r="E32" s="23">
        <f t="shared" si="6"/>
        <v>0.46754707883528435</v>
      </c>
      <c r="F32" s="10">
        <f>SUM('20101pt'!F32+'20102pt'!F32)</f>
        <v>193675</v>
      </c>
      <c r="G32" s="10">
        <f>SUM('20101pt'!G32+'20102pt'!G32)</f>
        <v>210144</v>
      </c>
      <c r="H32" s="23">
        <f t="shared" si="7"/>
        <v>-0.07837007004720573</v>
      </c>
    </row>
    <row r="33" spans="2:8" ht="12.75">
      <c r="B33" s="14" t="s">
        <v>8</v>
      </c>
      <c r="C33" s="15">
        <f>SUM(C30:C32)</f>
        <v>154111</v>
      </c>
      <c r="D33" s="15">
        <f>SUM(D30:D32)</f>
        <v>90617</v>
      </c>
      <c r="E33" s="25">
        <f t="shared" si="6"/>
        <v>0.7006853018749242</v>
      </c>
      <c r="F33" s="15">
        <f>SUM(F30:F32)</f>
        <v>537825</v>
      </c>
      <c r="G33" s="15">
        <f>SUM(G30:G32)</f>
        <v>576603</v>
      </c>
      <c r="H33" s="25">
        <f t="shared" si="7"/>
        <v>-0.06725251169348755</v>
      </c>
    </row>
    <row r="34" spans="2:8" ht="12.75">
      <c r="B34" s="9" t="s">
        <v>9</v>
      </c>
      <c r="C34" s="10">
        <f>SUM('20101pt'!C34+'20102pt'!C34)</f>
        <v>61894</v>
      </c>
      <c r="D34" s="10">
        <f>SUM('20101pt'!D34+'20102pt'!D34)</f>
        <v>28074</v>
      </c>
      <c r="E34" s="23">
        <f t="shared" si="6"/>
        <v>1.2046733632542566</v>
      </c>
      <c r="F34" s="10">
        <f>SUM('20101pt'!F34+'20102pt'!F34)</f>
        <v>177179</v>
      </c>
      <c r="G34" s="10">
        <f>SUM('20101pt'!G34+'20102pt'!G34)</f>
        <v>169398</v>
      </c>
      <c r="H34" s="23">
        <f t="shared" si="7"/>
        <v>0.045933245965123555</v>
      </c>
    </row>
    <row r="35" spans="2:8" ht="12.75">
      <c r="B35" s="9" t="s">
        <v>10</v>
      </c>
      <c r="C35" s="10">
        <f>SUM('20101pt'!C35+'20102pt'!C35)</f>
        <v>71821</v>
      </c>
      <c r="D35" s="10">
        <f>SUM('20101pt'!D35+'20102pt'!D35)</f>
        <v>49320</v>
      </c>
      <c r="E35" s="23">
        <f t="shared" si="6"/>
        <v>0.45622465531224654</v>
      </c>
      <c r="F35" s="10">
        <f>SUM('20101pt'!F35+'20102pt'!F35)</f>
        <v>173788</v>
      </c>
      <c r="G35" s="10">
        <f>SUM('20101pt'!G35+'20102pt'!G35)</f>
        <v>121165</v>
      </c>
      <c r="H35" s="23">
        <f t="shared" si="7"/>
        <v>0.43430858746337636</v>
      </c>
    </row>
    <row r="36" spans="2:8" ht="12.75">
      <c r="B36" s="9" t="s">
        <v>11</v>
      </c>
      <c r="C36" s="10">
        <f>SUM('20101pt'!C36+'20102pt'!C36)</f>
        <v>81232</v>
      </c>
      <c r="D36" s="10">
        <f>SUM('20101pt'!D36+'20102pt'!D36)</f>
        <v>52561</v>
      </c>
      <c r="E36" s="23">
        <f t="shared" si="6"/>
        <v>0.5454804893361999</v>
      </c>
      <c r="F36" s="10">
        <f>SUM('20101pt'!F36+'20102pt'!F36)</f>
        <v>145742</v>
      </c>
      <c r="G36" s="10">
        <f>SUM('20101pt'!G36+'20102pt'!G36)</f>
        <v>129181</v>
      </c>
      <c r="H36" s="23">
        <f t="shared" si="7"/>
        <v>0.1281999674874788</v>
      </c>
    </row>
    <row r="37" spans="2:8" ht="12.75">
      <c r="B37" s="14" t="s">
        <v>12</v>
      </c>
      <c r="C37" s="15">
        <f>SUM(C34:C36)</f>
        <v>214947</v>
      </c>
      <c r="D37" s="15">
        <f>SUM(D34:D36)</f>
        <v>129955</v>
      </c>
      <c r="E37" s="25">
        <f t="shared" si="6"/>
        <v>0.6540110038090108</v>
      </c>
      <c r="F37" s="15">
        <f>SUM(F34:F36)</f>
        <v>496709</v>
      </c>
      <c r="G37" s="15">
        <f>SUM(G34:G36)</f>
        <v>419744</v>
      </c>
      <c r="H37" s="25">
        <f t="shared" si="7"/>
        <v>0.1833617633605245</v>
      </c>
    </row>
    <row r="38" spans="2:8" ht="12.75">
      <c r="B38" s="16" t="s">
        <v>13</v>
      </c>
      <c r="C38" s="10">
        <f>SUM('20101pt'!C38+'20102pt'!C38)</f>
        <v>76752</v>
      </c>
      <c r="D38" s="10">
        <f>SUM('20101pt'!D38+'20102pt'!D38)</f>
        <v>42394</v>
      </c>
      <c r="E38" s="23">
        <f aca="true" t="shared" si="8" ref="E38:E46">(+C38-D38)/D38</f>
        <v>0.8104448742746615</v>
      </c>
      <c r="F38" s="10">
        <f>SUM('20101pt'!F38+'20102pt'!F38)</f>
        <v>146144</v>
      </c>
      <c r="G38" s="10">
        <f>SUM('20101pt'!G38+'20102pt'!G38)</f>
        <v>135037</v>
      </c>
      <c r="H38" s="23">
        <f aca="true" t="shared" si="9" ref="H38:H46">(+F38-G38)/G38</f>
        <v>0.08225153106185712</v>
      </c>
    </row>
    <row r="39" spans="2:8" ht="12.75">
      <c r="B39" s="16" t="s">
        <v>14</v>
      </c>
      <c r="C39" s="10">
        <f>SUM('20101pt'!C39+'20102pt'!C39)</f>
        <v>79681</v>
      </c>
      <c r="D39" s="10">
        <f>SUM('20101pt'!D39+'20102pt'!D39)</f>
        <v>42009</v>
      </c>
      <c r="E39" s="23">
        <f t="shared" si="8"/>
        <v>0.8967602180485135</v>
      </c>
      <c r="F39" s="10">
        <f>SUM('20101pt'!F39+'20102pt'!F39)</f>
        <v>163825</v>
      </c>
      <c r="G39" s="10">
        <f>SUM('20101pt'!G39+'20102pt'!G39)</f>
        <v>144263</v>
      </c>
      <c r="H39" s="23">
        <f t="shared" si="9"/>
        <v>0.1355995646839453</v>
      </c>
    </row>
    <row r="40" spans="2:8" ht="12.75">
      <c r="B40" s="16" t="s">
        <v>15</v>
      </c>
      <c r="C40" s="10">
        <f>SUM('20101pt'!C40+'20102pt'!C40)</f>
        <v>63748</v>
      </c>
      <c r="D40" s="10">
        <f>SUM('20101pt'!D40+'20102pt'!D40)</f>
        <v>37513</v>
      </c>
      <c r="E40" s="23">
        <f t="shared" si="8"/>
        <v>0.6993575560472369</v>
      </c>
      <c r="F40" s="10">
        <f>SUM('20101pt'!F40+'20102pt'!F40)</f>
        <v>117196</v>
      </c>
      <c r="G40" s="10">
        <f>SUM('20101pt'!G40+'20102pt'!G40)</f>
        <v>118123</v>
      </c>
      <c r="H40" s="23">
        <f t="shared" si="9"/>
        <v>-0.00784775191960922</v>
      </c>
    </row>
    <row r="41" spans="2:8" ht="12.75">
      <c r="B41" s="14" t="s">
        <v>16</v>
      </c>
      <c r="C41" s="15">
        <f>SUM(C38:C40)</f>
        <v>220181</v>
      </c>
      <c r="D41" s="15">
        <f>SUM(D38:D40)</f>
        <v>121916</v>
      </c>
      <c r="E41" s="25">
        <f t="shared" si="8"/>
        <v>0.8060057744676663</v>
      </c>
      <c r="F41" s="15">
        <f>SUM(F38:F40)</f>
        <v>427165</v>
      </c>
      <c r="G41" s="15">
        <f>SUM(G38:G40)</f>
        <v>397423</v>
      </c>
      <c r="H41" s="25">
        <f t="shared" si="9"/>
        <v>0.07483713826326106</v>
      </c>
    </row>
    <row r="42" spans="2:8" ht="12.75">
      <c r="B42" s="16" t="s">
        <v>17</v>
      </c>
      <c r="C42" s="10">
        <f>SUM('20101pt'!C42+'20102pt'!C42)</f>
        <v>0</v>
      </c>
      <c r="D42" s="10">
        <f>SUM('20101pt'!D42+'20102pt'!D42)</f>
        <v>0</v>
      </c>
      <c r="E42" s="23" t="e">
        <f t="shared" si="8"/>
        <v>#DIV/0!</v>
      </c>
      <c r="F42" s="10">
        <f>SUM('20101pt'!F42+'20102pt'!F42)</f>
        <v>0</v>
      </c>
      <c r="G42" s="10">
        <f>SUM('20101pt'!G42+'20102pt'!G42)</f>
        <v>0</v>
      </c>
      <c r="H42" s="23" t="e">
        <f t="shared" si="9"/>
        <v>#DIV/0!</v>
      </c>
    </row>
    <row r="43" spans="2:8" ht="12.75">
      <c r="B43" s="16" t="s">
        <v>18</v>
      </c>
      <c r="C43" s="10">
        <f>SUM('20101pt'!C43+'20102pt'!C43)</f>
        <v>0</v>
      </c>
      <c r="D43" s="10">
        <f>SUM('20101pt'!D43+'20102pt'!D43)</f>
        <v>0</v>
      </c>
      <c r="E43" s="23" t="e">
        <f t="shared" si="8"/>
        <v>#DIV/0!</v>
      </c>
      <c r="F43" s="10">
        <f>SUM('20101pt'!F43+'20102pt'!F43)</f>
        <v>0</v>
      </c>
      <c r="G43" s="10">
        <f>SUM('20101pt'!G43+'20102pt'!G43)</f>
        <v>0</v>
      </c>
      <c r="H43" s="23" t="e">
        <f t="shared" si="9"/>
        <v>#DIV/0!</v>
      </c>
    </row>
    <row r="44" spans="2:8" ht="12.75">
      <c r="B44" s="16" t="s">
        <v>19</v>
      </c>
      <c r="C44" s="10">
        <f>SUM('20101pt'!C44+'20102pt'!C44)</f>
        <v>0</v>
      </c>
      <c r="D44" s="10">
        <f>SUM('20101pt'!D44+'20102pt'!D44)</f>
        <v>0</v>
      </c>
      <c r="E44" s="23" t="e">
        <f t="shared" si="8"/>
        <v>#DIV/0!</v>
      </c>
      <c r="F44" s="10">
        <f>SUM('20101pt'!F44+'20102pt'!F44)</f>
        <v>0</v>
      </c>
      <c r="G44" s="10">
        <f>SUM('20101pt'!G44+'20102pt'!G44)</f>
        <v>0</v>
      </c>
      <c r="H44" s="23" t="e">
        <f t="shared" si="9"/>
        <v>#DIV/0!</v>
      </c>
    </row>
    <row r="45" spans="2:8" ht="12.75">
      <c r="B45" s="14" t="s">
        <v>20</v>
      </c>
      <c r="C45" s="15">
        <f>SUM(C42:C44)</f>
        <v>0</v>
      </c>
      <c r="D45" s="15">
        <f>SUM(D42:D44)</f>
        <v>0</v>
      </c>
      <c r="E45" s="25" t="e">
        <f t="shared" si="8"/>
        <v>#DIV/0!</v>
      </c>
      <c r="F45" s="15">
        <f>SUM(F42:F44)</f>
        <v>0</v>
      </c>
      <c r="G45" s="15">
        <f>SUM(G42:G44)</f>
        <v>0</v>
      </c>
      <c r="H45" s="25" t="e">
        <f t="shared" si="9"/>
        <v>#DIV/0!</v>
      </c>
    </row>
    <row r="46" spans="2:8" ht="13.5" thickBot="1">
      <c r="B46" s="31" t="s">
        <v>27</v>
      </c>
      <c r="C46" s="29">
        <f>SUM(C33+C37+C41+C45)</f>
        <v>589239</v>
      </c>
      <c r="D46" s="29">
        <f>SUM(D33+D37+D41+D45)</f>
        <v>342488</v>
      </c>
      <c r="E46" s="30">
        <f t="shared" si="8"/>
        <v>0.7204661185209409</v>
      </c>
      <c r="F46" s="29">
        <f>SUM(F33+F37+F41+F45)</f>
        <v>1461699</v>
      </c>
      <c r="G46" s="29">
        <f>SUM(G33+G37+G41+G45)</f>
        <v>1393770</v>
      </c>
      <c r="H46" s="30">
        <f t="shared" si="9"/>
        <v>0.0487375965905422</v>
      </c>
    </row>
    <row r="47" spans="2:8" ht="13.5" thickTop="1">
      <c r="B47" s="35" t="s">
        <v>33</v>
      </c>
      <c r="C47" s="17"/>
      <c r="D47" s="20"/>
      <c r="E47" s="19"/>
      <c r="F47" s="17"/>
      <c r="G47" s="17"/>
      <c r="H47" s="19"/>
    </row>
    <row r="48" spans="2:8" ht="12.75">
      <c r="B48" s="35" t="s">
        <v>34</v>
      </c>
      <c r="C48" s="8"/>
      <c r="D48" s="8"/>
      <c r="E48" s="8"/>
      <c r="F48" s="8"/>
      <c r="G48" s="8"/>
      <c r="H48" s="8"/>
    </row>
    <row r="49" ht="12.75">
      <c r="B49" s="28" t="s">
        <v>28</v>
      </c>
    </row>
    <row r="50" spans="2:3" ht="12">
      <c r="B50" s="18"/>
      <c r="C50" s="18">
        <f ca="1">NOW()</f>
        <v>40499.92024375</v>
      </c>
    </row>
  </sheetData>
  <sheetProtection/>
  <printOptions/>
  <pageMargins left="0.75" right="0.75" top="1" bottom="1" header="0.5" footer="0.5"/>
  <pageSetup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H49"/>
  <sheetViews>
    <sheetView zoomScalePageLayoutView="0" workbookViewId="0" topLeftCell="A1">
      <selection activeCell="D20" sqref="D20"/>
    </sheetView>
  </sheetViews>
  <sheetFormatPr defaultColWidth="9.00390625" defaultRowHeight="12.75"/>
  <cols>
    <col min="1" max="1" width="4.625" style="0" customWidth="1"/>
    <col min="3" max="3" width="11.375" style="0" customWidth="1"/>
    <col min="4" max="4" width="11.25390625" style="0" customWidth="1"/>
    <col min="6" max="6" width="11.00390625" style="0" customWidth="1"/>
    <col min="7" max="7" width="11.375" style="0" customWidth="1"/>
    <col min="8" max="8" width="11.25390625" style="0" customWidth="1"/>
  </cols>
  <sheetData>
    <row r="1" spans="1:8" ht="15.75">
      <c r="A1" s="3" t="s">
        <v>23</v>
      </c>
      <c r="B1" s="3"/>
      <c r="C1" s="4"/>
      <c r="D1" s="3"/>
      <c r="E1" s="3"/>
      <c r="F1" s="3"/>
      <c r="G1" s="3"/>
      <c r="H1" s="3"/>
    </row>
    <row r="2" spans="1:8" ht="15.75">
      <c r="A2" s="3" t="s">
        <v>31</v>
      </c>
      <c r="B2" s="3"/>
      <c r="C2" s="4"/>
      <c r="D2" s="3"/>
      <c r="E2" s="3"/>
      <c r="F2" s="3"/>
      <c r="G2" s="3"/>
      <c r="H2" s="3"/>
    </row>
    <row r="3" spans="1:8" ht="15.75">
      <c r="A3" s="5" t="s">
        <v>32</v>
      </c>
      <c r="B3" s="3"/>
      <c r="C3" s="3"/>
      <c r="D3" s="4"/>
      <c r="E3" s="3"/>
      <c r="F3" s="3"/>
      <c r="G3" s="3"/>
      <c r="H3" s="3"/>
    </row>
    <row r="4" spans="2:8" ht="12.75">
      <c r="B4" s="6"/>
      <c r="C4" s="6"/>
      <c r="D4" s="6"/>
      <c r="E4" s="6"/>
      <c r="F4" s="6"/>
      <c r="G4" s="6"/>
      <c r="H4" s="6"/>
    </row>
    <row r="5" spans="2:8" ht="12">
      <c r="B5" s="27"/>
      <c r="C5" s="27"/>
      <c r="D5" s="27"/>
      <c r="E5" s="27"/>
      <c r="F5" s="27"/>
      <c r="G5" s="27"/>
      <c r="H5" s="27"/>
    </row>
    <row r="6" spans="1:8" ht="12.75">
      <c r="A6" s="1" t="s">
        <v>1</v>
      </c>
      <c r="B6" s="1"/>
      <c r="C6" s="2"/>
      <c r="D6" s="1"/>
      <c r="E6" s="1"/>
      <c r="F6" s="2" t="s">
        <v>2</v>
      </c>
      <c r="G6" s="1"/>
      <c r="H6" s="1"/>
    </row>
    <row r="7" spans="2:8" ht="12.75">
      <c r="B7" s="8"/>
      <c r="C7" s="8"/>
      <c r="D7" s="8"/>
      <c r="E7" s="8"/>
      <c r="F7" s="8"/>
      <c r="G7" s="8"/>
      <c r="H7" s="8"/>
    </row>
    <row r="8" spans="2:8" ht="12.75">
      <c r="B8" s="12" t="s">
        <v>3</v>
      </c>
      <c r="C8" s="13">
        <v>2010</v>
      </c>
      <c r="D8" s="13">
        <v>2009</v>
      </c>
      <c r="E8" s="12" t="s">
        <v>4</v>
      </c>
      <c r="F8" s="13">
        <v>2010</v>
      </c>
      <c r="G8" s="13">
        <v>2009</v>
      </c>
      <c r="H8" s="12" t="s">
        <v>4</v>
      </c>
    </row>
    <row r="9" spans="2:8" ht="12.75">
      <c r="B9" s="9" t="s">
        <v>5</v>
      </c>
      <c r="C9" s="10">
        <f aca="true" t="shared" si="0" ref="C9:D11">SUM(F9+C30+F30)</f>
        <v>460739</v>
      </c>
      <c r="D9" s="10">
        <f t="shared" si="0"/>
        <v>438607</v>
      </c>
      <c r="E9" s="23">
        <f>(+C9-D9)/D9</f>
        <v>0.05045975098436641</v>
      </c>
      <c r="F9" s="10">
        <f>SUM('20101pt'!F9+'20102pt'!F9+'20103pt'!F9)</f>
        <v>233418</v>
      </c>
      <c r="G9" s="10">
        <f>SUM('20101pt'!G9+'20102pt'!G9+'20103pt'!G9)</f>
        <v>201171</v>
      </c>
      <c r="H9" s="23">
        <f>(+F9-G9)/G9</f>
        <v>0.16029646420209673</v>
      </c>
    </row>
    <row r="10" spans="2:8" ht="12.75">
      <c r="B10" s="9" t="s">
        <v>6</v>
      </c>
      <c r="C10" s="10">
        <f t="shared" si="0"/>
        <v>446028</v>
      </c>
      <c r="D10" s="10">
        <f t="shared" si="0"/>
        <v>395645</v>
      </c>
      <c r="E10" s="23">
        <f>(+C10-D10)/D10</f>
        <v>0.12734395733549014</v>
      </c>
      <c r="F10" s="10">
        <f>SUM('20101pt'!F10+'20102pt'!F10+'20103pt'!F10)</f>
        <v>214366</v>
      </c>
      <c r="G10" s="10">
        <f>SUM('20101pt'!G10+'20102pt'!G10+'20103pt'!G10)</f>
        <v>176198</v>
      </c>
      <c r="H10" s="23">
        <f>(+F10-G10)/G10</f>
        <v>0.2166199389323375</v>
      </c>
    </row>
    <row r="11" spans="2:8" ht="12.75">
      <c r="B11" s="9" t="s">
        <v>7</v>
      </c>
      <c r="C11" s="10">
        <f t="shared" si="0"/>
        <v>517452</v>
      </c>
      <c r="D11" s="10">
        <f t="shared" si="0"/>
        <v>478725</v>
      </c>
      <c r="E11" s="23">
        <f>(+C11-D11)/D11</f>
        <v>0.08089613034623218</v>
      </c>
      <c r="F11" s="10">
        <f>SUM('20101pt'!F11+'20102pt'!F11+'20103pt'!F11)</f>
        <v>260032</v>
      </c>
      <c r="G11" s="10">
        <f>SUM('20101pt'!G11+'20102pt'!G11+'20103pt'!G11)</f>
        <v>208625</v>
      </c>
      <c r="H11" s="23">
        <f>(+F11-G11)/G11</f>
        <v>0.24640862792091073</v>
      </c>
    </row>
    <row r="12" spans="2:8" ht="12.75">
      <c r="B12" s="14" t="s">
        <v>8</v>
      </c>
      <c r="C12" s="15">
        <f>SUM(C9:C11)</f>
        <v>1424219</v>
      </c>
      <c r="D12" s="15">
        <f>SUM(D9:D11)</f>
        <v>1312977</v>
      </c>
      <c r="E12" s="25">
        <f>(+C12-D12)/D12</f>
        <v>0.08472501803154206</v>
      </c>
      <c r="F12" s="15">
        <f>SUM(F9:F11)</f>
        <v>707816</v>
      </c>
      <c r="G12" s="15">
        <f>SUM(G9:G11)</f>
        <v>585994</v>
      </c>
      <c r="H12" s="25">
        <f>(+F12-G12)/G12</f>
        <v>0.2078895005750912</v>
      </c>
    </row>
    <row r="13" spans="2:8" ht="12.75">
      <c r="B13" s="9" t="s">
        <v>9</v>
      </c>
      <c r="C13" s="10">
        <f aca="true" t="shared" si="1" ref="C13:D15">SUM(F13+C34+F34)</f>
        <v>472565</v>
      </c>
      <c r="D13" s="10">
        <f t="shared" si="1"/>
        <v>416051</v>
      </c>
      <c r="E13" s="23">
        <f aca="true" t="shared" si="2" ref="E13:E20">(+C13-D13)/D13</f>
        <v>0.13583430877464542</v>
      </c>
      <c r="F13" s="10">
        <f>SUM('20101pt'!F13+'20102pt'!F13+'20103pt'!F13)</f>
        <v>224420</v>
      </c>
      <c r="G13" s="10">
        <f>SUM('20101pt'!G13+'20102pt'!G13+'20103pt'!G13)</f>
        <v>199083</v>
      </c>
      <c r="H13" s="23">
        <f aca="true" t="shared" si="3" ref="H13:H20">(+F13-G13)/G13</f>
        <v>0.12726852619259305</v>
      </c>
    </row>
    <row r="14" spans="2:8" ht="12.75">
      <c r="B14" s="9" t="s">
        <v>10</v>
      </c>
      <c r="C14" s="10">
        <f t="shared" si="1"/>
        <v>460530</v>
      </c>
      <c r="D14" s="10">
        <f t="shared" si="1"/>
        <v>400397</v>
      </c>
      <c r="E14" s="23">
        <f t="shared" si="2"/>
        <v>0.1501834429328891</v>
      </c>
      <c r="F14" s="10">
        <f>SUM('20101pt'!F14+'20102pt'!F14+'20103pt'!F14)</f>
        <v>210676</v>
      </c>
      <c r="G14" s="10">
        <f>SUM('20101pt'!G14+'20102pt'!G14+'20103pt'!G14)</f>
        <v>223248</v>
      </c>
      <c r="H14" s="23">
        <f t="shared" si="3"/>
        <v>-0.056314054325234716</v>
      </c>
    </row>
    <row r="15" spans="2:8" ht="12.75">
      <c r="B15" s="9" t="s">
        <v>11</v>
      </c>
      <c r="C15" s="10">
        <f t="shared" si="1"/>
        <v>463362</v>
      </c>
      <c r="D15" s="10">
        <f t="shared" si="1"/>
        <v>392463</v>
      </c>
      <c r="E15" s="23">
        <f t="shared" si="2"/>
        <v>0.180651424465491</v>
      </c>
      <c r="F15" s="10">
        <f>SUM('20101pt'!F15+'20102pt'!F15+'20103pt'!F15)</f>
        <v>221861</v>
      </c>
      <c r="G15" s="10">
        <f>SUM('20101pt'!G15+'20102pt'!G15+'20103pt'!G15)</f>
        <v>201520</v>
      </c>
      <c r="H15" s="23">
        <f t="shared" si="3"/>
        <v>0.10093787217149662</v>
      </c>
    </row>
    <row r="16" spans="2:8" ht="12.75">
      <c r="B16" s="14" t="s">
        <v>12</v>
      </c>
      <c r="C16" s="15">
        <f>SUM(C13:C15)</f>
        <v>1396457</v>
      </c>
      <c r="D16" s="15">
        <f>SUM(D13:D15)</f>
        <v>1208911</v>
      </c>
      <c r="E16" s="25">
        <f t="shared" si="2"/>
        <v>0.1551363169000861</v>
      </c>
      <c r="F16" s="15">
        <f>SUM(F13:F15)</f>
        <v>656957</v>
      </c>
      <c r="G16" s="15">
        <f>SUM(G13:G15)</f>
        <v>623851</v>
      </c>
      <c r="H16" s="25">
        <f t="shared" si="3"/>
        <v>0.053067158664488794</v>
      </c>
    </row>
    <row r="17" spans="2:8" ht="12.75">
      <c r="B17" s="16" t="s">
        <v>13</v>
      </c>
      <c r="C17" s="10">
        <f aca="true" t="shared" si="4" ref="C17:D19">SUM(F17+C38+F38)</f>
        <v>477472</v>
      </c>
      <c r="D17" s="10">
        <f t="shared" si="4"/>
        <v>389594</v>
      </c>
      <c r="E17" s="23">
        <f t="shared" si="2"/>
        <v>0.22556302201779288</v>
      </c>
      <c r="F17" s="10">
        <f>SUM('20101pt'!F17+'20102pt'!F17+'20103pt'!F17)</f>
        <v>240051</v>
      </c>
      <c r="G17" s="10">
        <f>SUM('20101pt'!G17+'20102pt'!G17+'20103pt'!G17)</f>
        <v>202659</v>
      </c>
      <c r="H17" s="23">
        <f t="shared" si="3"/>
        <v>0.18450697970482435</v>
      </c>
    </row>
    <row r="18" spans="2:8" ht="12.75">
      <c r="B18" s="16" t="s">
        <v>14</v>
      </c>
      <c r="C18" s="10">
        <f t="shared" si="4"/>
        <v>488623</v>
      </c>
      <c r="D18" s="10">
        <f t="shared" si="4"/>
        <v>401187</v>
      </c>
      <c r="E18" s="23">
        <f t="shared" si="2"/>
        <v>0.2179432533955487</v>
      </c>
      <c r="F18" s="10">
        <f>SUM('20101pt'!F18+'20102pt'!F18+'20103pt'!F18)</f>
        <v>233081</v>
      </c>
      <c r="G18" s="10">
        <f>SUM('20101pt'!G18+'20102pt'!G18+'20103pt'!G18)</f>
        <v>203206</v>
      </c>
      <c r="H18" s="23">
        <f t="shared" si="3"/>
        <v>0.14701829670383748</v>
      </c>
    </row>
    <row r="19" spans="2:8" ht="12.75">
      <c r="B19" s="16" t="s">
        <v>15</v>
      </c>
      <c r="C19" s="10">
        <f t="shared" si="4"/>
        <v>394671</v>
      </c>
      <c r="D19" s="10">
        <f t="shared" si="4"/>
        <v>338855</v>
      </c>
      <c r="E19" s="23">
        <f t="shared" si="2"/>
        <v>0.16471942276194831</v>
      </c>
      <c r="F19" s="10">
        <f>SUM('20101pt'!F19+'20102pt'!F19+'20103pt'!F19)</f>
        <v>203217</v>
      </c>
      <c r="G19" s="10">
        <f>SUM('20101pt'!G19+'20102pt'!G19+'20103pt'!G19)</f>
        <v>172855</v>
      </c>
      <c r="H19" s="23">
        <f t="shared" si="3"/>
        <v>0.17565011136501693</v>
      </c>
    </row>
    <row r="20" spans="2:8" ht="12.75">
      <c r="B20" s="14" t="s">
        <v>16</v>
      </c>
      <c r="C20" s="15">
        <f>SUM(C17:C19)</f>
        <v>1360766</v>
      </c>
      <c r="D20" s="15">
        <f>SUM(D17:D19)</f>
        <v>1129636</v>
      </c>
      <c r="E20" s="25">
        <f t="shared" si="2"/>
        <v>0.20460573140374422</v>
      </c>
      <c r="F20" s="15">
        <f>SUM(F17:F19)</f>
        <v>676349</v>
      </c>
      <c r="G20" s="15">
        <f>SUM(G17:G19)</f>
        <v>578720</v>
      </c>
      <c r="H20" s="25">
        <f t="shared" si="3"/>
        <v>0.1686981614597733</v>
      </c>
    </row>
    <row r="21" spans="2:8" ht="12.75">
      <c r="B21" s="16" t="s">
        <v>17</v>
      </c>
      <c r="C21" s="10">
        <f aca="true" t="shared" si="5" ref="C21:D23">SUM(F21+C42+F42)</f>
        <v>0</v>
      </c>
      <c r="D21" s="10">
        <f t="shared" si="5"/>
        <v>0</v>
      </c>
      <c r="E21" s="23" t="e">
        <f>(+C21-D21)/D21</f>
        <v>#DIV/0!</v>
      </c>
      <c r="F21" s="10">
        <f>SUM('20101pt'!F21+'20102pt'!F21+'20103pt'!F21)</f>
        <v>0</v>
      </c>
      <c r="G21" s="10">
        <f>SUM('20101pt'!G21+'20102pt'!G21+'20103pt'!G21)</f>
        <v>0</v>
      </c>
      <c r="H21" s="23" t="e">
        <f>(+F21-G21)/G21</f>
        <v>#DIV/0!</v>
      </c>
    </row>
    <row r="22" spans="2:8" ht="12.75">
      <c r="B22" s="16" t="s">
        <v>18</v>
      </c>
      <c r="C22" s="10">
        <f t="shared" si="5"/>
        <v>0</v>
      </c>
      <c r="D22" s="10">
        <f t="shared" si="5"/>
        <v>0</v>
      </c>
      <c r="E22" s="23" t="e">
        <f>(+C22-D22)/D22</f>
        <v>#DIV/0!</v>
      </c>
      <c r="F22" s="10">
        <f>SUM('20101pt'!F22+'20102pt'!F22+'20103pt'!F22)</f>
        <v>0</v>
      </c>
      <c r="G22" s="10">
        <f>SUM('20101pt'!G22+'20102pt'!G22+'20103pt'!G22)</f>
        <v>0</v>
      </c>
      <c r="H22" s="23" t="e">
        <f>(+F22-G22)/G22</f>
        <v>#DIV/0!</v>
      </c>
    </row>
    <row r="23" spans="2:8" ht="12.75">
      <c r="B23" s="16" t="s">
        <v>19</v>
      </c>
      <c r="C23" s="10">
        <f t="shared" si="5"/>
        <v>0</v>
      </c>
      <c r="D23" s="10">
        <f t="shared" si="5"/>
        <v>0</v>
      </c>
      <c r="E23" s="23" t="e">
        <f>(+C23-D23)/D23</f>
        <v>#DIV/0!</v>
      </c>
      <c r="F23" s="10">
        <f>SUM('20101pt'!F23+'20102pt'!F23+'20103pt'!F23)</f>
        <v>0</v>
      </c>
      <c r="G23" s="10">
        <f>SUM('20101pt'!G23+'20102pt'!G23+'20103pt'!G23)</f>
        <v>0</v>
      </c>
      <c r="H23" s="23" t="e">
        <f>(+F23-G23)/G23</f>
        <v>#DIV/0!</v>
      </c>
    </row>
    <row r="24" spans="2:8" ht="12.75">
      <c r="B24" s="14" t="s">
        <v>20</v>
      </c>
      <c r="C24" s="15">
        <f>SUM(C21:C23)</f>
        <v>0</v>
      </c>
      <c r="D24" s="15">
        <f>SUM(D21:D23)</f>
        <v>0</v>
      </c>
      <c r="E24" s="25" t="e">
        <f>(+C24-D24)/D24</f>
        <v>#DIV/0!</v>
      </c>
      <c r="F24" s="15">
        <f>SUM(F21:F23)</f>
        <v>0</v>
      </c>
      <c r="G24" s="15">
        <f>SUM(G21:G23)</f>
        <v>0</v>
      </c>
      <c r="H24" s="25" t="e">
        <f>(+F24-G24)/G24</f>
        <v>#DIV/0!</v>
      </c>
    </row>
    <row r="25" spans="2:8" ht="13.5" thickBot="1">
      <c r="B25" s="31" t="s">
        <v>27</v>
      </c>
      <c r="C25" s="29">
        <f>SUM(C12+C16+C20+C24)</f>
        <v>4181442</v>
      </c>
      <c r="D25" s="29">
        <f>SUM(D12+D16+D20+D24)</f>
        <v>3651524</v>
      </c>
      <c r="E25" s="30">
        <f>(+C25-D25)/D25</f>
        <v>0.14512242011828486</v>
      </c>
      <c r="F25" s="29">
        <f>SUM(F12+F16+F20+F24)</f>
        <v>2041122</v>
      </c>
      <c r="G25" s="29">
        <f>SUM(G12+G16+G20+G24)</f>
        <v>1788565</v>
      </c>
      <c r="H25" s="30">
        <f>(+F25-G25)/G25</f>
        <v>0.14120649794667792</v>
      </c>
    </row>
    <row r="26" spans="2:8" ht="13.5" thickTop="1">
      <c r="B26" s="8"/>
      <c r="C26" s="8"/>
      <c r="D26" s="8"/>
      <c r="E26" s="8"/>
      <c r="F26" s="8"/>
      <c r="G26" s="8"/>
      <c r="H26" s="8"/>
    </row>
    <row r="27" spans="2:8" ht="12.75">
      <c r="B27" s="1" t="s">
        <v>21</v>
      </c>
      <c r="C27" s="2"/>
      <c r="D27" s="1"/>
      <c r="E27" s="1"/>
      <c r="F27" s="2" t="s">
        <v>22</v>
      </c>
      <c r="G27" s="1"/>
      <c r="H27" s="1"/>
    </row>
    <row r="28" spans="2:8" ht="12.75">
      <c r="B28" s="8"/>
      <c r="C28" s="8"/>
      <c r="D28" s="8"/>
      <c r="E28" s="8"/>
      <c r="F28" s="8"/>
      <c r="G28" s="8"/>
      <c r="H28" s="8"/>
    </row>
    <row r="29" spans="2:8" ht="12.75">
      <c r="B29" s="12" t="s">
        <v>3</v>
      </c>
      <c r="C29" s="13">
        <v>2010</v>
      </c>
      <c r="D29" s="13">
        <v>2009</v>
      </c>
      <c r="E29" s="12" t="s">
        <v>4</v>
      </c>
      <c r="F29" s="13">
        <v>2010</v>
      </c>
      <c r="G29" s="13">
        <v>2009</v>
      </c>
      <c r="H29" s="12" t="s">
        <v>4</v>
      </c>
    </row>
    <row r="30" spans="2:8" ht="12.75">
      <c r="B30" s="9" t="s">
        <v>5</v>
      </c>
      <c r="C30" s="10">
        <f>SUM('20101pt'!C30+'20102pt'!C30+'20103pt'!C30)</f>
        <v>44903</v>
      </c>
      <c r="D30" s="10">
        <f>SUM('20101pt'!D30+'20102pt'!D30+'20103pt'!D30)</f>
        <v>33593</v>
      </c>
      <c r="E30" s="23">
        <f aca="true" t="shared" si="6" ref="E30:E46">(+C30-D30)/D30</f>
        <v>0.3366772839579674</v>
      </c>
      <c r="F30" s="10">
        <f>SUM('20101pt'!F30+'20102pt'!F30+'20103pt'!F30)</f>
        <v>182418</v>
      </c>
      <c r="G30" s="10">
        <f>SUM('20101pt'!G30+'20102pt'!G30+'20103pt'!G30)</f>
        <v>203843</v>
      </c>
      <c r="H30" s="23">
        <f aca="true" t="shared" si="7" ref="H30:H46">(+F30-G30)/G30</f>
        <v>-0.10510539974392057</v>
      </c>
    </row>
    <row r="31" spans="2:8" ht="12.75">
      <c r="B31" s="9" t="s">
        <v>6</v>
      </c>
      <c r="C31" s="10">
        <f>SUM('20101pt'!C31+'20102pt'!C31+'20103pt'!C31)</f>
        <v>54423</v>
      </c>
      <c r="D31" s="10">
        <f>SUM('20101pt'!D31+'20102pt'!D31+'20103pt'!D31)</f>
        <v>38641</v>
      </c>
      <c r="E31" s="23">
        <f t="shared" si="6"/>
        <v>0.40842628296369143</v>
      </c>
      <c r="F31" s="10">
        <f>SUM('20101pt'!F31+'20102pt'!F31+'20103pt'!F31)</f>
        <v>177239</v>
      </c>
      <c r="G31" s="10">
        <f>SUM('20101pt'!G31+'20102pt'!G31+'20103pt'!G31)</f>
        <v>180806</v>
      </c>
      <c r="H31" s="23">
        <f t="shared" si="7"/>
        <v>-0.019728327599747797</v>
      </c>
    </row>
    <row r="32" spans="2:8" ht="12.75">
      <c r="B32" s="9" t="s">
        <v>7</v>
      </c>
      <c r="C32" s="10">
        <f>SUM('20101pt'!C32+'20102pt'!C32+'20103pt'!C32)</f>
        <v>54785</v>
      </c>
      <c r="D32" s="10">
        <f>SUM('20101pt'!D32+'20102pt'!D32+'20103pt'!D32)</f>
        <v>51998</v>
      </c>
      <c r="E32" s="23">
        <f t="shared" si="6"/>
        <v>0.05359821531597369</v>
      </c>
      <c r="F32" s="10">
        <f>SUM('20101pt'!F32+'20102pt'!F32+'20103pt'!F32)</f>
        <v>202635</v>
      </c>
      <c r="G32" s="10">
        <f>SUM('20101pt'!G32+'20102pt'!G32+'20103pt'!G32)</f>
        <v>218102</v>
      </c>
      <c r="H32" s="23">
        <f t="shared" si="7"/>
        <v>-0.07091636023511935</v>
      </c>
    </row>
    <row r="33" spans="2:8" ht="12.75">
      <c r="B33" s="14" t="s">
        <v>8</v>
      </c>
      <c r="C33" s="15">
        <f>SUM(C30:C32)</f>
        <v>154111</v>
      </c>
      <c r="D33" s="15">
        <f>SUM(D30:D32)</f>
        <v>124232</v>
      </c>
      <c r="E33" s="25">
        <f t="shared" si="6"/>
        <v>0.24050969154485158</v>
      </c>
      <c r="F33" s="15">
        <f>SUM(F30:F32)</f>
        <v>562292</v>
      </c>
      <c r="G33" s="15">
        <f>SUM(G30:G32)</f>
        <v>602751</v>
      </c>
      <c r="H33" s="25">
        <f t="shared" si="7"/>
        <v>-0.0671239035688037</v>
      </c>
    </row>
    <row r="34" spans="2:8" ht="12.75">
      <c r="B34" s="9" t="s">
        <v>9</v>
      </c>
      <c r="C34" s="10">
        <f>SUM('20101pt'!C34+'20102pt'!C34+'20103pt'!C34)</f>
        <v>61894</v>
      </c>
      <c r="D34" s="10">
        <f>SUM('20101pt'!D34+'20102pt'!D34+'20103pt'!D34)</f>
        <v>38413</v>
      </c>
      <c r="E34" s="23">
        <f t="shared" si="6"/>
        <v>0.6112774321193346</v>
      </c>
      <c r="F34" s="10">
        <f>SUM('20101pt'!F34+'20102pt'!F34+'20103pt'!F34)</f>
        <v>186251</v>
      </c>
      <c r="G34" s="10">
        <f>SUM('20101pt'!G34+'20102pt'!G34+'20103pt'!G34)</f>
        <v>178555</v>
      </c>
      <c r="H34" s="23">
        <f t="shared" si="7"/>
        <v>0.04310156534401165</v>
      </c>
    </row>
    <row r="35" spans="2:8" ht="12.75">
      <c r="B35" s="9" t="s">
        <v>10</v>
      </c>
      <c r="C35" s="10">
        <f>SUM('20101pt'!C35+'20102pt'!C35+'20103pt'!C35)</f>
        <v>71821</v>
      </c>
      <c r="D35" s="10">
        <f>SUM('20101pt'!D35+'20102pt'!D35+'20103pt'!D35)</f>
        <v>49320</v>
      </c>
      <c r="E35" s="23">
        <f t="shared" si="6"/>
        <v>0.45622465531224654</v>
      </c>
      <c r="F35" s="10">
        <f>SUM('20101pt'!F35+'20102pt'!F35+'20103pt'!F35)</f>
        <v>178033</v>
      </c>
      <c r="G35" s="10">
        <f>SUM('20101pt'!G35+'20102pt'!G35+'20103pt'!G35)</f>
        <v>127829</v>
      </c>
      <c r="H35" s="23">
        <f t="shared" si="7"/>
        <v>0.39274343067691997</v>
      </c>
    </row>
    <row r="36" spans="2:8" ht="12.75">
      <c r="B36" s="9" t="s">
        <v>11</v>
      </c>
      <c r="C36" s="10">
        <f>SUM('20101pt'!C36+'20102pt'!C36+'20103pt'!C36)</f>
        <v>81232</v>
      </c>
      <c r="D36" s="10">
        <f>SUM('20101pt'!D36+'20102pt'!D36+'20103pt'!D36)</f>
        <v>52561</v>
      </c>
      <c r="E36" s="23">
        <f t="shared" si="6"/>
        <v>0.5454804893361999</v>
      </c>
      <c r="F36" s="10">
        <f>SUM('20101pt'!F36+'20102pt'!F36+'20103pt'!F36)</f>
        <v>160269</v>
      </c>
      <c r="G36" s="10">
        <f>SUM('20101pt'!G36+'20102pt'!G36+'20103pt'!G36)</f>
        <v>138382</v>
      </c>
      <c r="H36" s="23">
        <f t="shared" si="7"/>
        <v>0.15816363399864145</v>
      </c>
    </row>
    <row r="37" spans="2:8" ht="12.75">
      <c r="B37" s="14" t="s">
        <v>12</v>
      </c>
      <c r="C37" s="15">
        <f>SUM(C34:C36)</f>
        <v>214947</v>
      </c>
      <c r="D37" s="15">
        <f>SUM(D34:D36)</f>
        <v>140294</v>
      </c>
      <c r="E37" s="25">
        <f t="shared" si="6"/>
        <v>0.5321182659272671</v>
      </c>
      <c r="F37" s="15">
        <f>SUM(F34:F36)</f>
        <v>524553</v>
      </c>
      <c r="G37" s="15">
        <f>SUM(G34:G36)</f>
        <v>444766</v>
      </c>
      <c r="H37" s="25">
        <f t="shared" si="7"/>
        <v>0.17939096063997698</v>
      </c>
    </row>
    <row r="38" spans="2:8" ht="12.75">
      <c r="B38" s="16" t="s">
        <v>13</v>
      </c>
      <c r="C38" s="10">
        <f>SUM('20101pt'!C38+'20102pt'!C38+'20103pt'!C38)</f>
        <v>79333</v>
      </c>
      <c r="D38" s="10">
        <f>SUM('20101pt'!D38+'20102pt'!D38+'20103pt'!D38)</f>
        <v>42394</v>
      </c>
      <c r="E38" s="23">
        <f t="shared" si="6"/>
        <v>0.8713261310562815</v>
      </c>
      <c r="F38" s="10">
        <f>SUM('20101pt'!F38+'20102pt'!F38+'20103pt'!F38)</f>
        <v>158088</v>
      </c>
      <c r="G38" s="10">
        <f>SUM('20101pt'!G38+'20102pt'!G38+'20103pt'!G38)</f>
        <v>144541</v>
      </c>
      <c r="H38" s="23">
        <f t="shared" si="7"/>
        <v>0.09372427200586685</v>
      </c>
    </row>
    <row r="39" spans="2:8" ht="12.75">
      <c r="B39" s="16" t="s">
        <v>14</v>
      </c>
      <c r="C39" s="10">
        <f>SUM('20101pt'!C39+'20102pt'!C39+'20103pt'!C39)</f>
        <v>79681</v>
      </c>
      <c r="D39" s="10">
        <f>SUM('20101pt'!D39+'20102pt'!D39+'20103pt'!D39)</f>
        <v>46810</v>
      </c>
      <c r="E39" s="23">
        <f t="shared" si="6"/>
        <v>0.7022217474898526</v>
      </c>
      <c r="F39" s="10">
        <f>SUM('20101pt'!F39+'20102pt'!F39+'20103pt'!F39)</f>
        <v>175861</v>
      </c>
      <c r="G39" s="10">
        <f>SUM('20101pt'!G39+'20102pt'!G39+'20103pt'!G39)</f>
        <v>151171</v>
      </c>
      <c r="H39" s="23">
        <f t="shared" si="7"/>
        <v>0.16332497635128432</v>
      </c>
    </row>
    <row r="40" spans="2:8" ht="12.75">
      <c r="B40" s="16" t="s">
        <v>15</v>
      </c>
      <c r="C40" s="10">
        <f>SUM('20101pt'!C40+'20102pt'!C40+'20103pt'!C40)</f>
        <v>63748</v>
      </c>
      <c r="D40" s="10">
        <f>SUM('20101pt'!D40+'20102pt'!D40+'20103pt'!D40)</f>
        <v>40033</v>
      </c>
      <c r="E40" s="23">
        <f t="shared" si="6"/>
        <v>0.5923862813179127</v>
      </c>
      <c r="F40" s="10">
        <f>SUM('20101pt'!F40+'20102pt'!F40+'20103pt'!F40)</f>
        <v>127706</v>
      </c>
      <c r="G40" s="10">
        <f>SUM('20101pt'!G40+'20102pt'!G40+'20103pt'!G40)</f>
        <v>125967</v>
      </c>
      <c r="H40" s="23">
        <f t="shared" si="7"/>
        <v>0.013805202949978963</v>
      </c>
    </row>
    <row r="41" spans="2:8" ht="12.75">
      <c r="B41" s="14" t="s">
        <v>16</v>
      </c>
      <c r="C41" s="15">
        <f>SUM(C38:C40)</f>
        <v>222762</v>
      </c>
      <c r="D41" s="15">
        <f>SUM(D38:D40)</f>
        <v>129237</v>
      </c>
      <c r="E41" s="25">
        <f t="shared" si="6"/>
        <v>0.7236704658882518</v>
      </c>
      <c r="F41" s="15">
        <f>SUM(F38:F40)</f>
        <v>461655</v>
      </c>
      <c r="G41" s="15">
        <f>SUM(G38:G40)</f>
        <v>421679</v>
      </c>
      <c r="H41" s="25">
        <f t="shared" si="7"/>
        <v>0.09480197021905289</v>
      </c>
    </row>
    <row r="42" spans="2:8" ht="12.75">
      <c r="B42" s="16" t="s">
        <v>17</v>
      </c>
      <c r="C42" s="10">
        <f>SUM('20101pt'!C42+'20102pt'!C42+'20103pt'!C42)</f>
        <v>0</v>
      </c>
      <c r="D42" s="10">
        <f>SUM('20101pt'!D42+'20102pt'!D42+'20103pt'!D42)</f>
        <v>0</v>
      </c>
      <c r="E42" s="23" t="e">
        <f t="shared" si="6"/>
        <v>#DIV/0!</v>
      </c>
      <c r="F42" s="10">
        <f>SUM('20101pt'!F42+'20102pt'!F42+'20103pt'!F42)</f>
        <v>0</v>
      </c>
      <c r="G42" s="10">
        <f>SUM('20101pt'!G42+'20102pt'!G42+'20103pt'!G42)</f>
        <v>0</v>
      </c>
      <c r="H42" s="23" t="e">
        <f t="shared" si="7"/>
        <v>#DIV/0!</v>
      </c>
    </row>
    <row r="43" spans="2:8" ht="12.75">
      <c r="B43" s="16" t="s">
        <v>18</v>
      </c>
      <c r="C43" s="10">
        <f>SUM('20101pt'!C43+'20102pt'!C43+'20103pt'!C43)</f>
        <v>0</v>
      </c>
      <c r="D43" s="10">
        <f>SUM('20101pt'!D43+'20102pt'!D43+'20103pt'!D43)</f>
        <v>0</v>
      </c>
      <c r="E43" s="23" t="e">
        <f t="shared" si="6"/>
        <v>#DIV/0!</v>
      </c>
      <c r="F43" s="10">
        <f>SUM('20101pt'!F43+'20102pt'!F43+'20103pt'!F43)</f>
        <v>0</v>
      </c>
      <c r="G43" s="10">
        <f>SUM('20101pt'!G43+'20102pt'!G43+'20103pt'!G43)</f>
        <v>0</v>
      </c>
      <c r="H43" s="23" t="e">
        <f t="shared" si="7"/>
        <v>#DIV/0!</v>
      </c>
    </row>
    <row r="44" spans="2:8" ht="12.75">
      <c r="B44" s="16" t="s">
        <v>19</v>
      </c>
      <c r="C44" s="10">
        <f>SUM('20101pt'!C44+'20102pt'!C44+'20103pt'!C44)</f>
        <v>0</v>
      </c>
      <c r="D44" s="10">
        <f>SUM('20101pt'!D44+'20102pt'!D44+'20103pt'!D44)</f>
        <v>0</v>
      </c>
      <c r="E44" s="23" t="e">
        <f t="shared" si="6"/>
        <v>#DIV/0!</v>
      </c>
      <c r="F44" s="10">
        <f>SUM('20101pt'!F44+'20102pt'!F44+'20103pt'!F44)</f>
        <v>0</v>
      </c>
      <c r="G44" s="10">
        <f>SUM('20101pt'!G44+'20102pt'!G44+'20103pt'!G44)</f>
        <v>0</v>
      </c>
      <c r="H44" s="23" t="e">
        <f t="shared" si="7"/>
        <v>#DIV/0!</v>
      </c>
    </row>
    <row r="45" spans="2:8" ht="12.75">
      <c r="B45" s="14" t="s">
        <v>20</v>
      </c>
      <c r="C45" s="15">
        <f>SUM(C42:C44)</f>
        <v>0</v>
      </c>
      <c r="D45" s="15">
        <f>SUM(D42:D44)</f>
        <v>0</v>
      </c>
      <c r="E45" s="25" t="e">
        <f t="shared" si="6"/>
        <v>#DIV/0!</v>
      </c>
      <c r="F45" s="15">
        <f>SUM(F42:F44)</f>
        <v>0</v>
      </c>
      <c r="G45" s="15">
        <f>SUM(G42:G44)</f>
        <v>0</v>
      </c>
      <c r="H45" s="25" t="e">
        <f t="shared" si="7"/>
        <v>#DIV/0!</v>
      </c>
    </row>
    <row r="46" spans="2:8" ht="13.5" thickBot="1">
      <c r="B46" s="31" t="s">
        <v>27</v>
      </c>
      <c r="C46" s="29">
        <f>SUM(C33+C37+C41+C45)</f>
        <v>591820</v>
      </c>
      <c r="D46" s="29">
        <f>SUM(D33+D37+D41+D45)</f>
        <v>393763</v>
      </c>
      <c r="E46" s="30">
        <f t="shared" si="6"/>
        <v>0.5029852982631684</v>
      </c>
      <c r="F46" s="29">
        <f>SUM(F33+F37+F41+F45)</f>
        <v>1548500</v>
      </c>
      <c r="G46" s="29">
        <f>SUM(G33+G37+G41+G45)</f>
        <v>1469196</v>
      </c>
      <c r="H46" s="30">
        <f t="shared" si="7"/>
        <v>0.05397782188353358</v>
      </c>
    </row>
    <row r="47" spans="2:8" ht="13.5" thickTop="1">
      <c r="B47" s="35" t="s">
        <v>33</v>
      </c>
      <c r="C47" s="17"/>
      <c r="D47" s="20"/>
      <c r="E47" s="19"/>
      <c r="F47" s="17"/>
      <c r="G47" s="17"/>
      <c r="H47" s="19"/>
    </row>
    <row r="48" spans="2:8" ht="12.75">
      <c r="B48" s="35" t="s">
        <v>34</v>
      </c>
      <c r="C48" s="8"/>
      <c r="D48" s="8"/>
      <c r="E48" s="8"/>
      <c r="F48" s="8"/>
      <c r="G48" s="8"/>
      <c r="H48" s="8"/>
    </row>
    <row r="49" ht="12.75">
      <c r="B49" s="28" t="s">
        <v>28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Tourism</dc:creator>
  <cp:keywords/>
  <dc:description/>
  <cp:lastModifiedBy>Delancey</cp:lastModifiedBy>
  <cp:lastPrinted>2010-11-15T19:06:23Z</cp:lastPrinted>
  <dcterms:created xsi:type="dcterms:W3CDTF">2000-07-21T20:07:51Z</dcterms:created>
  <dcterms:modified xsi:type="dcterms:W3CDTF">2010-11-18T03:05:17Z</dcterms:modified>
  <cp:category/>
  <cp:version/>
  <cp:contentType/>
  <cp:contentStatus/>
</cp:coreProperties>
</file>