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370" windowWidth="9570" windowHeight="2415" tabRatio="601" activeTab="0"/>
  </bookViews>
  <sheets>
    <sheet name="20081pt" sheetId="1" r:id="rId1"/>
    <sheet name="20082pt" sheetId="2" r:id="rId2"/>
    <sheet name="20083pt" sheetId="3" r:id="rId3"/>
    <sheet name="20081&amp;2pt" sheetId="4" r:id="rId4"/>
    <sheet name="20081&amp;2&amp;3pt" sheetId="5" r:id="rId5"/>
  </sheets>
  <definedNames>
    <definedName name="_xlnm.Print_Area" localSheetId="0">'20081pt'!$A$1:$H$48</definedName>
  </definedNames>
  <calcPr fullCalcOnLoad="1"/>
</workbook>
</file>

<file path=xl/sharedStrings.xml><?xml version="1.0" encoding="utf-8"?>
<sst xmlns="http://schemas.openxmlformats.org/spreadsheetml/2006/main" count="239" uniqueCount="33">
  <si>
    <t>BY FIRST PORT OF ENTRY</t>
  </si>
  <si>
    <t>THE BAHAMAS</t>
  </si>
  <si>
    <t>NASSAU/ PARADISE ISLAND</t>
  </si>
  <si>
    <t>MONTH</t>
  </si>
  <si>
    <t xml:space="preserve">  % CHG</t>
  </si>
  <si>
    <t>JAN</t>
  </si>
  <si>
    <t>FEB</t>
  </si>
  <si>
    <t>MAR</t>
  </si>
  <si>
    <t>1QTR</t>
  </si>
  <si>
    <t>APR</t>
  </si>
  <si>
    <t>MAY</t>
  </si>
  <si>
    <t>JUN</t>
  </si>
  <si>
    <t>2QTR</t>
  </si>
  <si>
    <t>JUL</t>
  </si>
  <si>
    <t>AUG</t>
  </si>
  <si>
    <t>SEP</t>
  </si>
  <si>
    <t>3QTR</t>
  </si>
  <si>
    <t>OCT</t>
  </si>
  <si>
    <t>NOV</t>
  </si>
  <si>
    <t>DEC</t>
  </si>
  <si>
    <t>4QTR</t>
  </si>
  <si>
    <t>GRAND BAHAMA ISLAND</t>
  </si>
  <si>
    <t>THE OUT ISLANDS</t>
  </si>
  <si>
    <t xml:space="preserve">CRUISE VISITOR ARRIVALS </t>
  </si>
  <si>
    <t>BY SECOND PORT OF ENTRY</t>
  </si>
  <si>
    <t>4 QTR</t>
  </si>
  <si>
    <t>BY FIRST &amp; SECOND PORT OF ENTRY</t>
  </si>
  <si>
    <t>YTD</t>
  </si>
  <si>
    <t>Note: These are preliminary figures, and are subject to change.</t>
  </si>
  <si>
    <t>The figures are preliminary and subject to revision.</t>
  </si>
  <si>
    <t>BY THIRD PORT OF ENTRY</t>
  </si>
  <si>
    <t>BY FIRST &amp; SECOND &amp; THIRD PORT OF ENTRY</t>
  </si>
  <si>
    <t>2009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</si>
</sst>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_)"/>
    <numFmt numFmtId="166" formatCode="_(* #,##0.000_);_(* \(#,##0.000\);_(* &quot;-&quot;??_);_(@_)"/>
    <numFmt numFmtId="167" formatCode="_(* #,##0.0_);_(* \(#,##0.0\);_(* &quot;-&quot;??_);_(@_)"/>
    <numFmt numFmtId="168" formatCode="_(* #,##0_);_(* \(#,##0\);_(* &quot;-&quot;??_);_(@_)"/>
    <numFmt numFmtId="169" formatCode="0.0%"/>
    <numFmt numFmtId="170" formatCode="#,##0;[Red]#,##0"/>
  </numFmts>
  <fonts count="42">
    <font>
      <sz val="10"/>
      <name val="Courier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164" fontId="0" fillId="0" borderId="0" xfId="0" applyAlignment="1">
      <alignment/>
    </xf>
    <xf numFmtId="164" fontId="6" fillId="0" borderId="0" xfId="0" applyFont="1" applyAlignment="1">
      <alignment horizontal="centerContinuous"/>
    </xf>
    <xf numFmtId="164" fontId="6" fillId="0" borderId="0" xfId="0" applyFont="1" applyAlignment="1" applyProtection="1">
      <alignment horizontal="centerContinuous"/>
      <protection/>
    </xf>
    <xf numFmtId="164" fontId="7" fillId="0" borderId="0" xfId="0" applyFont="1" applyAlignment="1">
      <alignment horizontal="centerContinuous"/>
    </xf>
    <xf numFmtId="164" fontId="7" fillId="0" borderId="0" xfId="0" applyFont="1" applyAlignment="1" applyProtection="1">
      <alignment horizontal="centerContinuous"/>
      <protection/>
    </xf>
    <xf numFmtId="49" fontId="7" fillId="0" borderId="0" xfId="0" applyNumberFormat="1" applyFont="1" applyAlignment="1">
      <alignment horizontal="centerContinuous"/>
    </xf>
    <xf numFmtId="164" fontId="6" fillId="0" borderId="0" xfId="0" applyFont="1" applyAlignment="1">
      <alignment horizontal="centerContinuous"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164" fontId="5" fillId="0" borderId="0" xfId="0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/>
      <protection/>
    </xf>
    <xf numFmtId="164" fontId="6" fillId="0" borderId="0" xfId="0" applyFont="1" applyAlignment="1">
      <alignment/>
    </xf>
    <xf numFmtId="164" fontId="6" fillId="0" borderId="0" xfId="0" applyFont="1" applyAlignment="1" applyProtection="1">
      <alignment horizontal="left"/>
      <protection/>
    </xf>
    <xf numFmtId="164" fontId="6" fillId="0" borderId="0" xfId="0" applyFont="1" applyAlignment="1" applyProtection="1">
      <alignment horizontal="right"/>
      <protection/>
    </xf>
    <xf numFmtId="164" fontId="5" fillId="0" borderId="10" xfId="0" applyFont="1" applyBorder="1" applyAlignment="1" applyProtection="1">
      <alignment horizontal="left"/>
      <protection/>
    </xf>
    <xf numFmtId="37" fontId="6" fillId="0" borderId="10" xfId="0" applyNumberFormat="1" applyFont="1" applyBorder="1" applyAlignment="1" applyProtection="1">
      <alignment/>
      <protection/>
    </xf>
    <xf numFmtId="164" fontId="5" fillId="0" borderId="0" xfId="0" applyFont="1" applyBorder="1" applyAlignment="1" applyProtection="1">
      <alignment horizontal="left"/>
      <protection/>
    </xf>
    <xf numFmtId="37" fontId="5" fillId="0" borderId="0" xfId="0" applyNumberFormat="1" applyFont="1" applyBorder="1" applyAlignment="1" applyProtection="1">
      <alignment/>
      <protection/>
    </xf>
    <xf numFmtId="14" fontId="0" fillId="0" borderId="0" xfId="0" applyNumberFormat="1" applyAlignment="1">
      <alignment/>
    </xf>
    <xf numFmtId="165" fontId="5" fillId="0" borderId="0" xfId="0" applyNumberFormat="1" applyFon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/>
      <protection/>
    </xf>
    <xf numFmtId="164" fontId="6" fillId="0" borderId="0" xfId="0" applyFont="1" applyBorder="1" applyAlignment="1" applyProtection="1">
      <alignment horizontal="left"/>
      <protection/>
    </xf>
    <xf numFmtId="37" fontId="5" fillId="0" borderId="0" xfId="0" applyNumberFormat="1" applyFont="1" applyFill="1" applyBorder="1" applyAlignment="1" applyProtection="1">
      <alignment/>
      <protection/>
    </xf>
    <xf numFmtId="169" fontId="5" fillId="0" borderId="0" xfId="0" applyNumberFormat="1" applyFont="1" applyAlignment="1" applyProtection="1">
      <alignment/>
      <protection/>
    </xf>
    <xf numFmtId="164" fontId="6" fillId="0" borderId="10" xfId="0" applyFont="1" applyBorder="1" applyAlignment="1" applyProtection="1">
      <alignment horizontal="left"/>
      <protection/>
    </xf>
    <xf numFmtId="169" fontId="6" fillId="0" borderId="10" xfId="0" applyNumberFormat="1" applyFont="1" applyBorder="1" applyAlignment="1" applyProtection="1">
      <alignment/>
      <protection/>
    </xf>
    <xf numFmtId="169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5" fillId="0" borderId="0" xfId="0" applyFont="1" applyFill="1" applyBorder="1" applyAlignment="1" applyProtection="1">
      <alignment horizontal="left"/>
      <protection/>
    </xf>
    <xf numFmtId="37" fontId="6" fillId="0" borderId="11" xfId="0" applyNumberFormat="1" applyFont="1" applyBorder="1" applyAlignment="1" applyProtection="1">
      <alignment/>
      <protection/>
    </xf>
    <xf numFmtId="169" fontId="6" fillId="0" borderId="11" xfId="0" applyNumberFormat="1" applyFont="1" applyBorder="1" applyAlignment="1" applyProtection="1">
      <alignment/>
      <protection/>
    </xf>
    <xf numFmtId="164" fontId="6" fillId="0" borderId="11" xfId="0" applyFont="1" applyBorder="1" applyAlignment="1" applyProtection="1">
      <alignment horizontal="left"/>
      <protection/>
    </xf>
    <xf numFmtId="3" fontId="5" fillId="0" borderId="0" xfId="0" applyNumberFormat="1" applyFont="1" applyAlignment="1">
      <alignment/>
    </xf>
    <xf numFmtId="3" fontId="5" fillId="0" borderId="0" xfId="0" applyNumberFormat="1" applyFont="1" applyFill="1" applyBorder="1" applyAlignment="1" applyProtection="1">
      <alignment/>
      <protection/>
    </xf>
    <xf numFmtId="168" fontId="6" fillId="0" borderId="10" xfId="42" applyNumberFormat="1" applyFont="1" applyBorder="1" applyAlignment="1">
      <alignment/>
    </xf>
    <xf numFmtId="164" fontId="8" fillId="0" borderId="0" xfId="0" applyFont="1" applyBorder="1" applyAlignment="1" applyProtection="1">
      <alignment horizontal="left"/>
      <protection/>
    </xf>
    <xf numFmtId="169" fontId="0" fillId="0" borderId="0" xfId="57" applyNumberFormat="1" applyFont="1" applyAlignment="1">
      <alignment/>
    </xf>
    <xf numFmtId="169" fontId="5" fillId="0" borderId="12" xfId="0" applyNumberFormat="1" applyFont="1" applyBorder="1" applyAlignment="1" applyProtection="1">
      <alignment/>
      <protection/>
    </xf>
    <xf numFmtId="169" fontId="5" fillId="0" borderId="10" xfId="0" applyNumberFormat="1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tabSelected="1" zoomScalePageLayoutView="0" workbookViewId="0" topLeftCell="A1">
      <selection activeCell="D4" sqref="D4"/>
    </sheetView>
  </sheetViews>
  <sheetFormatPr defaultColWidth="9.625" defaultRowHeight="12.75"/>
  <cols>
    <col min="1" max="1" width="3.625" style="0" customWidth="1"/>
    <col min="2" max="2" width="7.625" style="0" customWidth="1"/>
    <col min="3" max="4" width="11.625" style="0" customWidth="1"/>
    <col min="5" max="5" width="8.625" style="0" customWidth="1"/>
    <col min="6" max="7" width="11.625" style="0" customWidth="1"/>
  </cols>
  <sheetData>
    <row r="1" spans="1:8" ht="15.75">
      <c r="A1" s="3" t="s">
        <v>23</v>
      </c>
      <c r="B1" s="3"/>
      <c r="C1" s="4"/>
      <c r="D1" s="3"/>
      <c r="E1" s="3"/>
      <c r="F1" s="3"/>
      <c r="G1" s="3"/>
      <c r="H1" s="3"/>
    </row>
    <row r="2" spans="1:8" ht="15.75">
      <c r="A2" s="3" t="s">
        <v>0</v>
      </c>
      <c r="B2" s="3"/>
      <c r="C2" s="3"/>
      <c r="D2" s="4"/>
      <c r="E2" s="3"/>
      <c r="F2" s="3"/>
      <c r="G2" s="3"/>
      <c r="H2" s="3"/>
    </row>
    <row r="3" spans="1:8" ht="15.75">
      <c r="A3" s="5" t="s">
        <v>32</v>
      </c>
      <c r="B3" s="3"/>
      <c r="C3" s="3"/>
      <c r="D3" s="4"/>
      <c r="E3" s="3"/>
      <c r="F3" s="3"/>
      <c r="G3" s="3"/>
      <c r="H3" s="3"/>
    </row>
    <row r="4" spans="1:8" ht="12.75">
      <c r="A4" s="6"/>
      <c r="B4" s="6"/>
      <c r="C4" s="6"/>
      <c r="D4" s="6"/>
      <c r="E4" s="6"/>
      <c r="F4" s="6"/>
      <c r="G4" s="6"/>
      <c r="H4" s="6"/>
    </row>
    <row r="5" spans="1:8" ht="12">
      <c r="A5" s="7"/>
      <c r="B5" s="7"/>
      <c r="C5" s="7"/>
      <c r="D5" s="7"/>
      <c r="E5" s="7"/>
      <c r="F5" s="7"/>
      <c r="G5" s="7"/>
      <c r="H5" s="7"/>
    </row>
    <row r="6" spans="1:8" ht="12.75">
      <c r="A6" s="1" t="s">
        <v>1</v>
      </c>
      <c r="B6" s="1"/>
      <c r="C6" s="2"/>
      <c r="D6" s="1"/>
      <c r="E6" s="1"/>
      <c r="F6" s="2" t="s">
        <v>2</v>
      </c>
      <c r="G6" s="1"/>
      <c r="H6" s="1"/>
    </row>
    <row r="7" spans="1:8" ht="12.75">
      <c r="A7" s="8"/>
      <c r="B7" s="8"/>
      <c r="C7" s="8"/>
      <c r="D7" s="8"/>
      <c r="E7" s="8"/>
      <c r="F7" s="8"/>
      <c r="G7" s="8"/>
      <c r="H7" s="8"/>
    </row>
    <row r="8" spans="1:8" ht="12.75">
      <c r="A8" s="11"/>
      <c r="B8" s="12" t="s">
        <v>3</v>
      </c>
      <c r="C8" s="13">
        <v>2009</v>
      </c>
      <c r="D8" s="13">
        <v>2008</v>
      </c>
      <c r="E8" s="12" t="s">
        <v>4</v>
      </c>
      <c r="F8" s="13">
        <v>2009</v>
      </c>
      <c r="G8" s="13">
        <v>2008</v>
      </c>
      <c r="H8" s="12" t="s">
        <v>4</v>
      </c>
    </row>
    <row r="9" spans="1:8" ht="12.75">
      <c r="A9" s="8"/>
      <c r="B9" s="9" t="s">
        <v>5</v>
      </c>
      <c r="C9" s="10">
        <f aca="true" t="shared" si="0" ref="C9:D11">SUM(F9+C30+F30)</f>
        <v>311773</v>
      </c>
      <c r="D9" s="10">
        <f t="shared" si="0"/>
        <v>255782</v>
      </c>
      <c r="E9" s="23">
        <f aca="true" t="shared" si="1" ref="E9:E25">(+C9-D9)/D9</f>
        <v>0.21890125184727618</v>
      </c>
      <c r="F9" s="10">
        <v>159197</v>
      </c>
      <c r="G9" s="10">
        <v>130312</v>
      </c>
      <c r="H9" s="23">
        <f>(+F9-G9)/G9</f>
        <v>0.22166032291730617</v>
      </c>
    </row>
    <row r="10" spans="1:8" ht="12.75">
      <c r="A10" s="8"/>
      <c r="B10" s="9" t="s">
        <v>6</v>
      </c>
      <c r="C10" s="10">
        <f t="shared" si="0"/>
        <v>274721</v>
      </c>
      <c r="D10" s="10">
        <f t="shared" si="0"/>
        <v>295713</v>
      </c>
      <c r="E10" s="23">
        <f t="shared" si="1"/>
        <v>-0.0709877482559103</v>
      </c>
      <c r="F10" s="10">
        <v>136064</v>
      </c>
      <c r="G10" s="10">
        <v>143221</v>
      </c>
      <c r="H10" s="23">
        <f>(+F10-G10)/G10</f>
        <v>-0.04997172202400486</v>
      </c>
    </row>
    <row r="11" spans="1:8" ht="12.75">
      <c r="A11" s="8"/>
      <c r="B11" s="9" t="s">
        <v>7</v>
      </c>
      <c r="C11" s="10">
        <f t="shared" si="0"/>
        <v>317784</v>
      </c>
      <c r="D11" s="10">
        <f t="shared" si="0"/>
        <v>317250</v>
      </c>
      <c r="E11" s="23">
        <f t="shared" si="1"/>
        <v>0.0016832151300236406</v>
      </c>
      <c r="F11" s="10">
        <v>148501</v>
      </c>
      <c r="G11" s="10">
        <v>165577</v>
      </c>
      <c r="H11" s="23">
        <f>(+F11-G11)/G11</f>
        <v>-0.10313026567699621</v>
      </c>
    </row>
    <row r="12" spans="1:8" ht="12.75">
      <c r="A12" s="8"/>
      <c r="B12" s="24" t="s">
        <v>8</v>
      </c>
      <c r="C12" s="15">
        <f>SUM(C9:C11)</f>
        <v>904278</v>
      </c>
      <c r="D12" s="15">
        <f>SUM(D9:D11)</f>
        <v>868745</v>
      </c>
      <c r="E12" s="25">
        <f t="shared" si="1"/>
        <v>0.04090153036852011</v>
      </c>
      <c r="F12" s="15">
        <f>SUM(F9:F11)</f>
        <v>443762</v>
      </c>
      <c r="G12" s="15">
        <f>SUM(G9:G11)</f>
        <v>439110</v>
      </c>
      <c r="H12" s="25">
        <f>(+F12-G12)/G12</f>
        <v>0.010594156361731685</v>
      </c>
    </row>
    <row r="13" spans="1:8" ht="12.75">
      <c r="A13" s="8"/>
      <c r="B13" s="9" t="s">
        <v>9</v>
      </c>
      <c r="C13" s="10">
        <f aca="true" t="shared" si="2" ref="C13:D15">SUM(F13+C34+F34)</f>
        <v>275770</v>
      </c>
      <c r="D13" s="10">
        <f t="shared" si="2"/>
        <v>247281</v>
      </c>
      <c r="E13" s="23">
        <f t="shared" si="1"/>
        <v>0.11520901322786628</v>
      </c>
      <c r="F13" s="10">
        <v>157722</v>
      </c>
      <c r="G13" s="10">
        <v>129436</v>
      </c>
      <c r="H13" s="23">
        <f aca="true" t="shared" si="3" ref="H13:H25">(+F13-G13)/G13</f>
        <v>0.2185327111468216</v>
      </c>
    </row>
    <row r="14" spans="1:8" ht="12.75">
      <c r="A14" s="8"/>
      <c r="B14" s="9" t="s">
        <v>10</v>
      </c>
      <c r="C14" s="10">
        <f t="shared" si="2"/>
        <v>256117</v>
      </c>
      <c r="D14" s="10">
        <f t="shared" si="2"/>
        <v>191827</v>
      </c>
      <c r="E14" s="23">
        <f t="shared" si="1"/>
        <v>0.3351457302673763</v>
      </c>
      <c r="F14" s="10">
        <v>164441</v>
      </c>
      <c r="G14" s="10">
        <v>102461</v>
      </c>
      <c r="H14" s="23">
        <f t="shared" si="3"/>
        <v>0.6049130888825992</v>
      </c>
    </row>
    <row r="15" spans="1:8" ht="12.75">
      <c r="A15" s="8"/>
      <c r="B15" s="9" t="s">
        <v>11</v>
      </c>
      <c r="C15" s="10">
        <f t="shared" si="2"/>
        <v>241154</v>
      </c>
      <c r="D15" s="10">
        <f t="shared" si="2"/>
        <v>176458</v>
      </c>
      <c r="E15" s="23">
        <f t="shared" si="1"/>
        <v>0.36663682009316667</v>
      </c>
      <c r="F15" s="10">
        <v>136701</v>
      </c>
      <c r="G15" s="10">
        <v>92093</v>
      </c>
      <c r="H15" s="23">
        <f t="shared" si="3"/>
        <v>0.4843799202979597</v>
      </c>
    </row>
    <row r="16" spans="1:8" ht="12.75">
      <c r="A16" s="8"/>
      <c r="B16" s="24" t="s">
        <v>12</v>
      </c>
      <c r="C16" s="15">
        <f>SUM(C13:C15)</f>
        <v>773041</v>
      </c>
      <c r="D16" s="15">
        <f>SUM(D13:D15)</f>
        <v>615566</v>
      </c>
      <c r="E16" s="25">
        <f t="shared" si="1"/>
        <v>0.25582147162123964</v>
      </c>
      <c r="F16" s="15">
        <f>SUM(F13:F15)</f>
        <v>458864</v>
      </c>
      <c r="G16" s="15">
        <f>SUM(G13:G15)</f>
        <v>323990</v>
      </c>
      <c r="H16" s="25">
        <f t="shared" si="3"/>
        <v>0.41629062625389673</v>
      </c>
    </row>
    <row r="17" spans="1:8" ht="12.75">
      <c r="A17" s="8"/>
      <c r="B17" s="16" t="s">
        <v>13</v>
      </c>
      <c r="C17" s="10">
        <f aca="true" t="shared" si="4" ref="C17:D19">SUM(F17+C38+F38)</f>
        <v>235931</v>
      </c>
      <c r="D17" s="10">
        <f t="shared" si="4"/>
        <v>178189</v>
      </c>
      <c r="E17" s="23">
        <f t="shared" si="1"/>
        <v>0.3240491837318802</v>
      </c>
      <c r="F17" s="10">
        <v>127337</v>
      </c>
      <c r="G17" s="10">
        <v>93081</v>
      </c>
      <c r="H17" s="23">
        <f t="shared" si="3"/>
        <v>0.36802354938172127</v>
      </c>
    </row>
    <row r="18" spans="1:8" ht="12.75">
      <c r="A18" s="8"/>
      <c r="B18" s="16" t="s">
        <v>14</v>
      </c>
      <c r="C18" s="10">
        <f t="shared" si="4"/>
        <v>251713</v>
      </c>
      <c r="D18" s="10">
        <f t="shared" si="4"/>
        <v>208729</v>
      </c>
      <c r="E18" s="23">
        <f t="shared" si="1"/>
        <v>0.20593209376751673</v>
      </c>
      <c r="F18" s="10">
        <v>132355</v>
      </c>
      <c r="G18" s="10">
        <v>114089</v>
      </c>
      <c r="H18" s="23">
        <f t="shared" si="3"/>
        <v>0.16010307742201263</v>
      </c>
    </row>
    <row r="19" spans="1:8" ht="12.75">
      <c r="A19" s="8"/>
      <c r="B19" s="16" t="s">
        <v>15</v>
      </c>
      <c r="C19" s="10">
        <f t="shared" si="4"/>
        <v>197786</v>
      </c>
      <c r="D19" s="10">
        <f t="shared" si="4"/>
        <v>162129</v>
      </c>
      <c r="E19" s="23">
        <f t="shared" si="1"/>
        <v>0.2199298089792696</v>
      </c>
      <c r="F19" s="10">
        <v>107539</v>
      </c>
      <c r="G19" s="10">
        <v>92772</v>
      </c>
      <c r="H19" s="23">
        <f t="shared" si="3"/>
        <v>0.15917518216703316</v>
      </c>
    </row>
    <row r="20" spans="1:8" ht="12.75">
      <c r="A20" s="8"/>
      <c r="B20" s="24" t="s">
        <v>16</v>
      </c>
      <c r="C20" s="15">
        <f>SUM(C17:C19)</f>
        <v>685430</v>
      </c>
      <c r="D20" s="15">
        <f>SUM(D17:D19)</f>
        <v>549047</v>
      </c>
      <c r="E20" s="25">
        <f t="shared" si="1"/>
        <v>0.24839949949640014</v>
      </c>
      <c r="F20" s="15">
        <f>SUM(F17:F19)</f>
        <v>367231</v>
      </c>
      <c r="G20" s="15">
        <f>SUM(G17:G19)</f>
        <v>299942</v>
      </c>
      <c r="H20" s="25">
        <f t="shared" si="3"/>
        <v>0.224340039074221</v>
      </c>
    </row>
    <row r="21" spans="1:8" ht="12.75">
      <c r="A21" s="8"/>
      <c r="B21" s="16" t="s">
        <v>17</v>
      </c>
      <c r="C21" s="10">
        <f aca="true" t="shared" si="5" ref="C21:D23">SUM(F21+C42+F42)</f>
        <v>239572</v>
      </c>
      <c r="D21" s="10">
        <f t="shared" si="5"/>
        <v>231502</v>
      </c>
      <c r="E21" s="23">
        <f t="shared" si="1"/>
        <v>0.03485931007075533</v>
      </c>
      <c r="F21" s="10">
        <v>127831</v>
      </c>
      <c r="G21" s="10">
        <v>120039</v>
      </c>
      <c r="H21" s="23">
        <f t="shared" si="3"/>
        <v>0.06491223685635501</v>
      </c>
    </row>
    <row r="22" spans="1:8" ht="12.75">
      <c r="A22" s="8"/>
      <c r="B22" s="16" t="s">
        <v>18</v>
      </c>
      <c r="C22" s="10">
        <f t="shared" si="5"/>
        <v>313470</v>
      </c>
      <c r="D22" s="10">
        <f t="shared" si="5"/>
        <v>266934</v>
      </c>
      <c r="E22" s="23">
        <f t="shared" si="1"/>
        <v>0.17433522893299466</v>
      </c>
      <c r="F22" s="10">
        <v>137216</v>
      </c>
      <c r="G22" s="10">
        <v>137684</v>
      </c>
      <c r="H22" s="23">
        <f t="shared" si="3"/>
        <v>-0.003399087766189245</v>
      </c>
    </row>
    <row r="23" spans="1:8" ht="12.75">
      <c r="A23" s="8"/>
      <c r="B23" s="16" t="s">
        <v>19</v>
      </c>
      <c r="C23" s="10">
        <f t="shared" si="5"/>
        <v>340018</v>
      </c>
      <c r="D23" s="10">
        <f t="shared" si="5"/>
        <v>329346</v>
      </c>
      <c r="E23" s="23">
        <f t="shared" si="1"/>
        <v>0.03240361200682565</v>
      </c>
      <c r="F23" s="10">
        <v>178821</v>
      </c>
      <c r="G23" s="10">
        <v>151070</v>
      </c>
      <c r="H23" s="23">
        <f t="shared" si="3"/>
        <v>0.18369629972860263</v>
      </c>
    </row>
    <row r="24" spans="1:8" ht="12.75">
      <c r="A24" s="8"/>
      <c r="B24" s="24" t="s">
        <v>20</v>
      </c>
      <c r="C24" s="15">
        <f>SUM(C21:C23)</f>
        <v>893060</v>
      </c>
      <c r="D24" s="15">
        <f>SUM(D21:D23)</f>
        <v>827782</v>
      </c>
      <c r="E24" s="25">
        <f t="shared" si="1"/>
        <v>0.07885892662560916</v>
      </c>
      <c r="F24" s="15">
        <f>SUM(F21:F23)</f>
        <v>443868</v>
      </c>
      <c r="G24" s="15">
        <f>SUM(G21:G23)</f>
        <v>408793</v>
      </c>
      <c r="H24" s="25">
        <f t="shared" si="3"/>
        <v>0.08580137135420617</v>
      </c>
    </row>
    <row r="25" spans="1:8" ht="13.5" thickBot="1">
      <c r="A25" s="8"/>
      <c r="B25" s="31" t="s">
        <v>27</v>
      </c>
      <c r="C25" s="29">
        <f>SUM(C12+C16+C20+C24)</f>
        <v>3255809</v>
      </c>
      <c r="D25" s="29">
        <f>SUM(D12+D16+D20+D24)</f>
        <v>2861140</v>
      </c>
      <c r="E25" s="30">
        <f t="shared" si="1"/>
        <v>0.13794117030274647</v>
      </c>
      <c r="F25" s="29">
        <f>SUM(F12+F16+F20+F24)</f>
        <v>1713725</v>
      </c>
      <c r="G25" s="29">
        <f>SUM(G12+G16+G20+G24)</f>
        <v>1471835</v>
      </c>
      <c r="H25" s="30">
        <f t="shared" si="3"/>
        <v>0.16434586757347122</v>
      </c>
    </row>
    <row r="26" spans="1:8" ht="13.5" thickTop="1">
      <c r="A26" s="8"/>
      <c r="B26" s="21"/>
      <c r="C26" s="20"/>
      <c r="D26" s="20"/>
      <c r="E26" s="26"/>
      <c r="F26" s="20"/>
      <c r="G26" s="20"/>
      <c r="H26" s="26"/>
    </row>
    <row r="27" spans="1:8" ht="12.75">
      <c r="A27" s="8"/>
      <c r="B27" s="16"/>
      <c r="C27" s="2" t="s">
        <v>21</v>
      </c>
      <c r="D27" s="1"/>
      <c r="E27" s="1"/>
      <c r="F27" s="2" t="s">
        <v>22</v>
      </c>
      <c r="G27" s="1"/>
      <c r="H27" s="1"/>
    </row>
    <row r="28" spans="1:8" ht="12.75">
      <c r="A28" s="8"/>
      <c r="B28" s="1"/>
      <c r="C28" s="8"/>
      <c r="D28" s="8"/>
      <c r="E28" s="8"/>
      <c r="F28" s="8"/>
      <c r="G28" s="8"/>
      <c r="H28" s="8"/>
    </row>
    <row r="29" spans="1:8" ht="12.75">
      <c r="A29" s="8"/>
      <c r="B29" s="8"/>
      <c r="C29" s="13">
        <v>2009</v>
      </c>
      <c r="D29" s="13">
        <v>2008</v>
      </c>
      <c r="E29" s="12" t="s">
        <v>4</v>
      </c>
      <c r="F29" s="13">
        <v>2009</v>
      </c>
      <c r="G29" s="13">
        <v>2008</v>
      </c>
      <c r="H29" s="12" t="s">
        <v>4</v>
      </c>
    </row>
    <row r="30" spans="1:8" ht="12.75">
      <c r="A30" s="8"/>
      <c r="B30" s="9" t="s">
        <v>5</v>
      </c>
      <c r="C30" s="10">
        <v>22522</v>
      </c>
      <c r="D30" s="10">
        <v>24562</v>
      </c>
      <c r="E30" s="23">
        <f aca="true" t="shared" si="6" ref="E30:E46">(+C30-D30)/D30</f>
        <v>-0.08305512580408761</v>
      </c>
      <c r="F30" s="10">
        <v>130054</v>
      </c>
      <c r="G30" s="10">
        <v>100908</v>
      </c>
      <c r="H30" s="23">
        <f aca="true" t="shared" si="7" ref="H30:H46">(+F30-G30)/G30</f>
        <v>0.2888373568002537</v>
      </c>
    </row>
    <row r="31" spans="1:8" ht="12.75">
      <c r="A31" s="8"/>
      <c r="B31" s="9" t="s">
        <v>6</v>
      </c>
      <c r="C31" s="10">
        <v>26938</v>
      </c>
      <c r="D31" s="10">
        <v>22205</v>
      </c>
      <c r="E31" s="23">
        <f t="shared" si="6"/>
        <v>0.21315019139833372</v>
      </c>
      <c r="F31" s="10">
        <v>111719</v>
      </c>
      <c r="G31" s="10">
        <v>130287</v>
      </c>
      <c r="H31" s="23">
        <f t="shared" si="7"/>
        <v>-0.14251613745039796</v>
      </c>
    </row>
    <row r="32" spans="2:8" ht="12.75">
      <c r="B32" s="9" t="s">
        <v>7</v>
      </c>
      <c r="C32" s="17">
        <v>32321</v>
      </c>
      <c r="D32" s="17">
        <v>23299</v>
      </c>
      <c r="E32" s="23">
        <f t="shared" si="6"/>
        <v>0.3872269196102837</v>
      </c>
      <c r="F32" s="17">
        <v>136962</v>
      </c>
      <c r="G32" s="17">
        <v>128374</v>
      </c>
      <c r="H32" s="23">
        <f t="shared" si="7"/>
        <v>0.06689828158349821</v>
      </c>
    </row>
    <row r="33" spans="2:8" ht="12.75">
      <c r="B33" s="24" t="s">
        <v>8</v>
      </c>
      <c r="C33" s="15">
        <f>SUM(C30:C32)</f>
        <v>81781</v>
      </c>
      <c r="D33" s="15">
        <f>SUM(D30:D32)</f>
        <v>70066</v>
      </c>
      <c r="E33" s="25">
        <f t="shared" si="6"/>
        <v>0.167199497616533</v>
      </c>
      <c r="F33" s="15">
        <f>SUM(F30:F32)</f>
        <v>378735</v>
      </c>
      <c r="G33" s="15">
        <f>SUM(G30:G32)</f>
        <v>359569</v>
      </c>
      <c r="H33" s="25">
        <f t="shared" si="7"/>
        <v>0.05330270407070688</v>
      </c>
    </row>
    <row r="34" spans="2:8" ht="12.75">
      <c r="B34" s="9" t="s">
        <v>9</v>
      </c>
      <c r="C34" s="32">
        <v>21208</v>
      </c>
      <c r="D34" s="32">
        <v>16299</v>
      </c>
      <c r="E34" s="23">
        <f t="shared" si="6"/>
        <v>0.3011841217252592</v>
      </c>
      <c r="F34" s="17">
        <v>96840</v>
      </c>
      <c r="G34" s="17">
        <v>101546</v>
      </c>
      <c r="H34" s="23">
        <f t="shared" si="7"/>
        <v>-0.04634352904102574</v>
      </c>
    </row>
    <row r="35" spans="2:8" ht="12.75">
      <c r="B35" s="9" t="s">
        <v>10</v>
      </c>
      <c r="C35" s="32">
        <v>33346</v>
      </c>
      <c r="D35" s="32">
        <v>21761</v>
      </c>
      <c r="E35" s="23">
        <f t="shared" si="6"/>
        <v>0.53237443132209</v>
      </c>
      <c r="F35" s="17">
        <v>58330</v>
      </c>
      <c r="G35" s="17">
        <v>67605</v>
      </c>
      <c r="H35" s="23">
        <f t="shared" si="7"/>
        <v>-0.13719399452703201</v>
      </c>
    </row>
    <row r="36" spans="2:8" ht="12.75">
      <c r="B36" s="9" t="s">
        <v>11</v>
      </c>
      <c r="C36" s="33">
        <v>31574</v>
      </c>
      <c r="D36" s="33">
        <v>24524</v>
      </c>
      <c r="E36" s="23">
        <f t="shared" si="6"/>
        <v>0.2874734953514924</v>
      </c>
      <c r="F36" s="17">
        <v>72879</v>
      </c>
      <c r="G36" s="17">
        <v>59841</v>
      </c>
      <c r="H36" s="23">
        <f t="shared" si="7"/>
        <v>0.21787737504386626</v>
      </c>
    </row>
    <row r="37" spans="2:8" ht="12.75">
      <c r="B37" s="24" t="s">
        <v>12</v>
      </c>
      <c r="C37" s="15">
        <f>SUM(C34:C36)</f>
        <v>86128</v>
      </c>
      <c r="D37" s="15">
        <f>SUM(D34:D36)</f>
        <v>62584</v>
      </c>
      <c r="E37" s="25">
        <f t="shared" si="6"/>
        <v>0.37619838936469385</v>
      </c>
      <c r="F37" s="15">
        <f>SUM(F34:F36)</f>
        <v>228049</v>
      </c>
      <c r="G37" s="15">
        <f>SUM(G34:G36)</f>
        <v>228992</v>
      </c>
      <c r="H37" s="25">
        <f t="shared" si="7"/>
        <v>-0.004118047792062604</v>
      </c>
    </row>
    <row r="38" spans="2:8" ht="12.75">
      <c r="B38" s="16" t="s">
        <v>13</v>
      </c>
      <c r="C38" s="22">
        <v>32007</v>
      </c>
      <c r="D38" s="22">
        <v>28322</v>
      </c>
      <c r="E38" s="23">
        <f t="shared" si="6"/>
        <v>0.1301108678765624</v>
      </c>
      <c r="F38" s="22">
        <v>76587</v>
      </c>
      <c r="G38" s="22">
        <v>56786</v>
      </c>
      <c r="H38" s="23">
        <f t="shared" si="7"/>
        <v>0.34869510090515266</v>
      </c>
    </row>
    <row r="39" spans="2:10" ht="12.75">
      <c r="B39" s="16" t="s">
        <v>14</v>
      </c>
      <c r="C39" s="22">
        <v>36809</v>
      </c>
      <c r="D39" s="22">
        <v>32372</v>
      </c>
      <c r="E39" s="23">
        <f t="shared" si="6"/>
        <v>0.1370628938588904</v>
      </c>
      <c r="F39" s="22">
        <v>82549</v>
      </c>
      <c r="G39" s="22">
        <v>62268</v>
      </c>
      <c r="H39" s="23">
        <f t="shared" si="7"/>
        <v>0.3257050170231901</v>
      </c>
      <c r="J39" s="36"/>
    </row>
    <row r="40" spans="2:8" ht="12.75">
      <c r="B40" s="16" t="s">
        <v>15</v>
      </c>
      <c r="C40" s="22">
        <v>27956</v>
      </c>
      <c r="D40" s="22">
        <v>30139</v>
      </c>
      <c r="E40" s="23">
        <f t="shared" si="6"/>
        <v>-0.07243106937854607</v>
      </c>
      <c r="F40" s="22">
        <v>62291</v>
      </c>
      <c r="G40" s="22">
        <v>39218</v>
      </c>
      <c r="H40" s="23">
        <f t="shared" si="7"/>
        <v>0.5883267887194655</v>
      </c>
    </row>
    <row r="41" spans="2:8" ht="12.75">
      <c r="B41" s="24" t="s">
        <v>16</v>
      </c>
      <c r="C41" s="34">
        <f>SUM(C38:C40)</f>
        <v>96772</v>
      </c>
      <c r="D41" s="34">
        <f>SUM(D38:D40)</f>
        <v>90833</v>
      </c>
      <c r="E41" s="25">
        <f t="shared" si="6"/>
        <v>0.06538372617881166</v>
      </c>
      <c r="F41" s="34">
        <f>SUM(F38:F40)</f>
        <v>221427</v>
      </c>
      <c r="G41" s="34">
        <f>SUM(G38:G40)</f>
        <v>158272</v>
      </c>
      <c r="H41" s="25">
        <f t="shared" si="7"/>
        <v>0.39902825515568136</v>
      </c>
    </row>
    <row r="42" spans="2:8" ht="12.75">
      <c r="B42" s="16" t="s">
        <v>17</v>
      </c>
      <c r="C42" s="22">
        <v>31997</v>
      </c>
      <c r="D42" s="22">
        <v>28745</v>
      </c>
      <c r="E42" s="23">
        <f t="shared" si="6"/>
        <v>0.11313271873369282</v>
      </c>
      <c r="F42" s="22">
        <v>79744</v>
      </c>
      <c r="G42" s="22">
        <v>82718</v>
      </c>
      <c r="H42" s="23">
        <f t="shared" si="7"/>
        <v>-0.03595348050001209</v>
      </c>
    </row>
    <row r="43" spans="2:8" ht="12.75">
      <c r="B43" s="16" t="s">
        <v>18</v>
      </c>
      <c r="C43" s="22">
        <v>46504</v>
      </c>
      <c r="D43" s="22">
        <v>24671</v>
      </c>
      <c r="E43" s="23">
        <f t="shared" si="6"/>
        <v>0.8849661545944632</v>
      </c>
      <c r="F43" s="22">
        <v>129750</v>
      </c>
      <c r="G43" s="22">
        <v>104579</v>
      </c>
      <c r="H43" s="23">
        <f t="shared" si="7"/>
        <v>0.24068885722755046</v>
      </c>
    </row>
    <row r="44" spans="2:8" ht="12.75">
      <c r="B44" s="16" t="s">
        <v>19</v>
      </c>
      <c r="C44" s="22">
        <v>33320</v>
      </c>
      <c r="D44" s="22">
        <v>35881</v>
      </c>
      <c r="E44" s="23">
        <f t="shared" si="6"/>
        <v>-0.07137482232936651</v>
      </c>
      <c r="F44" s="22">
        <v>127877</v>
      </c>
      <c r="G44" s="22">
        <v>142395</v>
      </c>
      <c r="H44" s="23">
        <f t="shared" si="7"/>
        <v>-0.10195582710067067</v>
      </c>
    </row>
    <row r="45" spans="2:8" ht="12.75">
      <c r="B45" s="24" t="s">
        <v>25</v>
      </c>
      <c r="C45" s="34">
        <f>SUM(C42:C44)</f>
        <v>111821</v>
      </c>
      <c r="D45" s="34">
        <f>SUM(D42:D44)</f>
        <v>89297</v>
      </c>
      <c r="E45" s="25">
        <f t="shared" si="6"/>
        <v>0.25223691725365915</v>
      </c>
      <c r="F45" s="34">
        <f>SUM(F42:F44)</f>
        <v>337371</v>
      </c>
      <c r="G45" s="34">
        <f>SUM(G42:G44)</f>
        <v>329692</v>
      </c>
      <c r="H45" s="25">
        <f t="shared" si="7"/>
        <v>0.023291435642963737</v>
      </c>
    </row>
    <row r="46" spans="2:8" ht="13.5" thickBot="1">
      <c r="B46" s="31" t="s">
        <v>27</v>
      </c>
      <c r="C46" s="29">
        <f>SUM(C33+C37+C41+C45)</f>
        <v>376502</v>
      </c>
      <c r="D46" s="29">
        <f>SUM(D33+D37+D41+D45)</f>
        <v>312780</v>
      </c>
      <c r="E46" s="30">
        <f t="shared" si="6"/>
        <v>0.2037278598375855</v>
      </c>
      <c r="F46" s="29">
        <f>SUM(F33+F37+F41+F45)</f>
        <v>1165582</v>
      </c>
      <c r="G46" s="29">
        <f>SUM(G33+G37+G41+G45)</f>
        <v>1076525</v>
      </c>
      <c r="H46" s="30">
        <f t="shared" si="7"/>
        <v>0.08272636492417733</v>
      </c>
    </row>
    <row r="47" ht="12.75" thickTop="1">
      <c r="B47" s="35"/>
    </row>
    <row r="48" ht="12.75">
      <c r="B48" s="28" t="s">
        <v>28</v>
      </c>
    </row>
  </sheetData>
  <sheetProtection/>
  <printOptions/>
  <pageMargins left="0.75" right="0.75" top="1" bottom="1" header="0.5" footer="0.5"/>
  <pageSetup fitToHeight="1" fitToWidth="1" horizontalDpi="300" verticalDpi="300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zoomScalePageLayoutView="0" workbookViewId="0" topLeftCell="A1">
      <selection activeCell="E46" sqref="E46"/>
    </sheetView>
  </sheetViews>
  <sheetFormatPr defaultColWidth="10.875" defaultRowHeight="12.75"/>
  <cols>
    <col min="1" max="1" width="3.625" style="0" customWidth="1"/>
    <col min="2" max="2" width="7.625" style="0" customWidth="1"/>
    <col min="3" max="4" width="11.625" style="0" customWidth="1"/>
    <col min="5" max="5" width="8.625" style="0" customWidth="1"/>
    <col min="6" max="7" width="11.625" style="0" customWidth="1"/>
  </cols>
  <sheetData>
    <row r="1" spans="1:8" ht="15.75">
      <c r="A1" s="3" t="s">
        <v>23</v>
      </c>
      <c r="B1" s="3"/>
      <c r="C1" s="4"/>
      <c r="D1" s="3"/>
      <c r="E1" s="3"/>
      <c r="F1" s="3"/>
      <c r="G1" s="3"/>
      <c r="H1" s="3"/>
    </row>
    <row r="2" spans="1:8" ht="15.75">
      <c r="A2" s="3" t="s">
        <v>24</v>
      </c>
      <c r="B2" s="3"/>
      <c r="C2" s="4"/>
      <c r="D2" s="3"/>
      <c r="E2" s="3"/>
      <c r="F2" s="3"/>
      <c r="G2" s="3"/>
      <c r="H2" s="3"/>
    </row>
    <row r="3" spans="1:8" ht="15.75">
      <c r="A3" s="5" t="s">
        <v>32</v>
      </c>
      <c r="B3" s="3"/>
      <c r="C3" s="3"/>
      <c r="D3" s="4"/>
      <c r="E3" s="3"/>
      <c r="F3" s="3"/>
      <c r="G3" s="3"/>
      <c r="H3" s="3"/>
    </row>
    <row r="4" spans="2:8" ht="12.75">
      <c r="B4" s="6"/>
      <c r="C4" s="6"/>
      <c r="D4" s="6"/>
      <c r="E4" s="6"/>
      <c r="F4" s="6"/>
      <c r="G4" s="6"/>
      <c r="H4" s="6"/>
    </row>
    <row r="5" spans="2:8" ht="12">
      <c r="B5" s="27"/>
      <c r="C5" s="27"/>
      <c r="D5" s="27"/>
      <c r="E5" s="27"/>
      <c r="F5" s="27"/>
      <c r="G5" s="27"/>
      <c r="H5" s="27"/>
    </row>
    <row r="6" spans="1:8" ht="12.75">
      <c r="A6" s="1" t="s">
        <v>1</v>
      </c>
      <c r="B6" s="1"/>
      <c r="C6" s="2"/>
      <c r="D6" s="1"/>
      <c r="E6" s="1"/>
      <c r="F6" s="2" t="s">
        <v>2</v>
      </c>
      <c r="G6" s="1"/>
      <c r="H6" s="1"/>
    </row>
    <row r="7" spans="2:8" ht="12.75">
      <c r="B7" s="8"/>
      <c r="C7" s="8"/>
      <c r="D7" s="8"/>
      <c r="E7" s="8"/>
      <c r="F7" s="8"/>
      <c r="G7" s="8"/>
      <c r="H7" s="8"/>
    </row>
    <row r="8" spans="2:8" ht="12.75">
      <c r="B8" s="12" t="s">
        <v>3</v>
      </c>
      <c r="C8" s="13">
        <v>2009</v>
      </c>
      <c r="D8" s="13">
        <v>2008</v>
      </c>
      <c r="E8" s="12" t="s">
        <v>4</v>
      </c>
      <c r="F8" s="13">
        <v>2009</v>
      </c>
      <c r="G8" s="13">
        <v>2008</v>
      </c>
      <c r="H8" s="12" t="s">
        <v>4</v>
      </c>
    </row>
    <row r="9" spans="2:8" ht="12.75">
      <c r="B9" s="9" t="s">
        <v>5</v>
      </c>
      <c r="C9" s="10">
        <f aca="true" t="shared" si="0" ref="C9:D23">SUM(F9+C30+F30)</f>
        <v>103995</v>
      </c>
      <c r="D9" s="10">
        <f t="shared" si="0"/>
        <v>76574</v>
      </c>
      <c r="E9" s="23">
        <f>(+C9-D9)/D9</f>
        <v>0.35809804894611746</v>
      </c>
      <c r="F9" s="10">
        <v>41974</v>
      </c>
      <c r="G9" s="10">
        <v>34362</v>
      </c>
      <c r="H9" s="23">
        <f>(+F9-G9)/G9</f>
        <v>0.2215237762644782</v>
      </c>
    </row>
    <row r="10" spans="2:8" ht="12.75">
      <c r="B10" s="9" t="s">
        <v>6</v>
      </c>
      <c r="C10" s="10">
        <f t="shared" si="0"/>
        <v>106625</v>
      </c>
      <c r="D10" s="10">
        <f t="shared" si="0"/>
        <v>83005</v>
      </c>
      <c r="E10" s="23">
        <f>(+C10-D10)/D10</f>
        <v>0.28456117101379436</v>
      </c>
      <c r="F10" s="10">
        <v>40134</v>
      </c>
      <c r="G10" s="10">
        <v>37141</v>
      </c>
      <c r="H10" s="23">
        <f>(+F10-G10)/G10</f>
        <v>0.08058479847069276</v>
      </c>
    </row>
    <row r="11" spans="2:8" ht="12.75">
      <c r="B11" s="9" t="s">
        <v>7</v>
      </c>
      <c r="C11" s="10">
        <f t="shared" si="0"/>
        <v>138316</v>
      </c>
      <c r="D11" s="10">
        <f t="shared" si="0"/>
        <v>97002</v>
      </c>
      <c r="E11" s="23">
        <f>(+C11-D11)/D11</f>
        <v>0.42590874414960517</v>
      </c>
      <c r="F11" s="10">
        <v>60124</v>
      </c>
      <c r="G11" s="10">
        <v>40068</v>
      </c>
      <c r="H11" s="23">
        <f>(+F11-G11)/G11</f>
        <v>0.5005490665868024</v>
      </c>
    </row>
    <row r="12" spans="2:8" ht="12.75">
      <c r="B12" s="14" t="s">
        <v>8</v>
      </c>
      <c r="C12" s="34">
        <f>SUM(C9:C11)</f>
        <v>348936</v>
      </c>
      <c r="D12" s="34">
        <f>SUM(D9:D11)</f>
        <v>256581</v>
      </c>
      <c r="E12" s="25">
        <f>(+C12-D12)/D12</f>
        <v>0.3599448127491903</v>
      </c>
      <c r="F12" s="15">
        <f>SUM(F9:F11)</f>
        <v>142232</v>
      </c>
      <c r="G12" s="15">
        <f>SUM(G9:G11)</f>
        <v>111571</v>
      </c>
      <c r="H12" s="25">
        <f>(+F12-G12)/G12</f>
        <v>0.27481155497396276</v>
      </c>
    </row>
    <row r="13" spans="2:8" ht="12.75">
      <c r="B13" s="9" t="s">
        <v>9</v>
      </c>
      <c r="C13" s="10">
        <f t="shared" si="0"/>
        <v>120785</v>
      </c>
      <c r="D13" s="10">
        <f>SUM(G13+D34+G34)</f>
        <v>97150</v>
      </c>
      <c r="E13" s="23">
        <f aca="true" t="shared" si="1" ref="E13:E20">(+C13-D13)/D13</f>
        <v>0.24328358208955222</v>
      </c>
      <c r="F13" s="10">
        <v>41361</v>
      </c>
      <c r="G13" s="10">
        <v>44597</v>
      </c>
      <c r="H13" s="23">
        <f aca="true" t="shared" si="2" ref="H13:H20">(+F13-G13)/G13</f>
        <v>-0.07256093459201292</v>
      </c>
    </row>
    <row r="14" spans="2:8" ht="12.75">
      <c r="B14" s="9" t="s">
        <v>10</v>
      </c>
      <c r="C14" s="10">
        <f t="shared" si="0"/>
        <v>137616</v>
      </c>
      <c r="D14" s="10">
        <f>SUM(G14+D35+G35)</f>
        <v>85732</v>
      </c>
      <c r="E14" s="23">
        <f t="shared" si="1"/>
        <v>0.6051882610927075</v>
      </c>
      <c r="F14" s="10">
        <v>58807</v>
      </c>
      <c r="G14" s="10">
        <v>40298</v>
      </c>
      <c r="H14" s="23">
        <f t="shared" si="2"/>
        <v>0.459303191225371</v>
      </c>
    </row>
    <row r="15" spans="2:8" ht="12.75">
      <c r="B15" s="9" t="s">
        <v>11</v>
      </c>
      <c r="C15" s="10">
        <f t="shared" si="0"/>
        <v>142108</v>
      </c>
      <c r="D15" s="10">
        <f>SUM(G15+D36+G36)</f>
        <v>91851</v>
      </c>
      <c r="E15" s="23">
        <f t="shared" si="1"/>
        <v>0.5471578970288837</v>
      </c>
      <c r="F15" s="10">
        <v>64819</v>
      </c>
      <c r="G15" s="10">
        <v>49362</v>
      </c>
      <c r="H15" s="23">
        <f t="shared" si="2"/>
        <v>0.31313561038855803</v>
      </c>
    </row>
    <row r="16" spans="2:8" ht="12.75">
      <c r="B16" s="14" t="s">
        <v>12</v>
      </c>
      <c r="C16" s="34">
        <f>SUM(C13:C15)</f>
        <v>400509</v>
      </c>
      <c r="D16" s="34">
        <f>SUM(D13:D15)</f>
        <v>274733</v>
      </c>
      <c r="E16" s="25">
        <f t="shared" si="1"/>
        <v>0.4578117663331307</v>
      </c>
      <c r="F16" s="34">
        <f>SUM(F13:F15)</f>
        <v>164987</v>
      </c>
      <c r="G16" s="34">
        <f>SUM(G13:G15)</f>
        <v>134257</v>
      </c>
      <c r="H16" s="25">
        <f t="shared" si="2"/>
        <v>0.22888936889696626</v>
      </c>
    </row>
    <row r="17" spans="2:8" ht="12.75">
      <c r="B17" s="16" t="s">
        <v>13</v>
      </c>
      <c r="C17" s="10">
        <f t="shared" si="0"/>
        <v>144159</v>
      </c>
      <c r="D17" s="10">
        <f>SUM(G17+D38+G38)</f>
        <v>101417</v>
      </c>
      <c r="E17" s="23">
        <f t="shared" si="1"/>
        <v>0.42144808069653017</v>
      </c>
      <c r="F17" s="10">
        <v>75322</v>
      </c>
      <c r="G17" s="10">
        <v>57913</v>
      </c>
      <c r="H17" s="23">
        <f t="shared" si="2"/>
        <v>0.30060608153609725</v>
      </c>
    </row>
    <row r="18" spans="2:8" ht="12.75">
      <c r="B18" s="16" t="s">
        <v>14</v>
      </c>
      <c r="C18" s="10">
        <f t="shared" si="0"/>
        <v>137765</v>
      </c>
      <c r="D18" s="10">
        <f>SUM(G18+D39+G39)</f>
        <v>109139</v>
      </c>
      <c r="E18" s="23">
        <f t="shared" si="1"/>
        <v>0.2622893741009172</v>
      </c>
      <c r="F18" s="10">
        <v>70851</v>
      </c>
      <c r="G18" s="10">
        <v>56886</v>
      </c>
      <c r="H18" s="23">
        <f t="shared" si="2"/>
        <v>0.24549098196392785</v>
      </c>
    </row>
    <row r="19" spans="2:8" ht="12.75">
      <c r="B19" s="16" t="s">
        <v>15</v>
      </c>
      <c r="C19" s="10">
        <f t="shared" si="0"/>
        <v>130705</v>
      </c>
      <c r="D19" s="10">
        <f>SUM(G19+D40+G40)</f>
        <v>82791</v>
      </c>
      <c r="E19" s="23">
        <f t="shared" si="1"/>
        <v>0.5787344034979648</v>
      </c>
      <c r="F19" s="10">
        <v>65316</v>
      </c>
      <c r="G19" s="10">
        <v>35933</v>
      </c>
      <c r="H19" s="23">
        <f t="shared" si="2"/>
        <v>0.8177163053460608</v>
      </c>
    </row>
    <row r="20" spans="2:8" ht="12.75">
      <c r="B20" s="14" t="s">
        <v>16</v>
      </c>
      <c r="C20" s="15">
        <f>SUM(C17:C19)</f>
        <v>412629</v>
      </c>
      <c r="D20" s="15">
        <f>SUM(D17:D19)</f>
        <v>293347</v>
      </c>
      <c r="E20" s="25">
        <f t="shared" si="1"/>
        <v>0.4066242368253297</v>
      </c>
      <c r="F20" s="15">
        <f>SUM(F17:F19)</f>
        <v>211489</v>
      </c>
      <c r="G20" s="15">
        <f>SUM(G17:G19)</f>
        <v>150732</v>
      </c>
      <c r="H20" s="25">
        <f t="shared" si="2"/>
        <v>0.4030796380330653</v>
      </c>
    </row>
    <row r="21" spans="2:8" ht="12.75">
      <c r="B21" s="16" t="s">
        <v>17</v>
      </c>
      <c r="C21" s="10">
        <f t="shared" si="0"/>
        <v>117423</v>
      </c>
      <c r="D21" s="10">
        <f>SUM(G21+D42+G42)</f>
        <v>124731</v>
      </c>
      <c r="E21" s="23">
        <f>(+C21-D21)/D21</f>
        <v>-0.05859008586478101</v>
      </c>
      <c r="F21" s="17">
        <v>53504</v>
      </c>
      <c r="G21" s="17">
        <v>48871</v>
      </c>
      <c r="H21" s="23">
        <f>(+F21-G21)/G21</f>
        <v>0.09480059749135479</v>
      </c>
    </row>
    <row r="22" spans="2:8" ht="12.75">
      <c r="B22" s="16" t="s">
        <v>18</v>
      </c>
      <c r="C22" s="10">
        <f t="shared" si="0"/>
        <v>145338</v>
      </c>
      <c r="D22" s="10">
        <f>SUM(G22+D43+G43)</f>
        <v>100214</v>
      </c>
      <c r="E22" s="23">
        <f>(+C22-D22)/D22</f>
        <v>0.45027640848584033</v>
      </c>
      <c r="F22" s="17">
        <v>63355</v>
      </c>
      <c r="G22" s="17">
        <v>31277</v>
      </c>
      <c r="H22" s="23">
        <f>(+F22-G22)/G22</f>
        <v>1.0256098730696679</v>
      </c>
    </row>
    <row r="23" spans="2:8" ht="12.75">
      <c r="B23" s="16" t="s">
        <v>19</v>
      </c>
      <c r="C23" s="10">
        <f t="shared" si="0"/>
        <v>127848</v>
      </c>
      <c r="D23" s="10">
        <f>SUM(G23+D44+G44)</f>
        <v>132810</v>
      </c>
      <c r="E23" s="23">
        <f>(+C23-D23)/D23</f>
        <v>-0.037361644454483846</v>
      </c>
      <c r="F23" s="17">
        <v>51600</v>
      </c>
      <c r="G23" s="17">
        <v>62590</v>
      </c>
      <c r="H23" s="23">
        <f>(+F23-G23)/G23</f>
        <v>-0.17558715449752357</v>
      </c>
    </row>
    <row r="24" spans="2:8" ht="12.75">
      <c r="B24" s="14" t="s">
        <v>20</v>
      </c>
      <c r="C24" s="15">
        <f>SUM(C21:C23)</f>
        <v>390609</v>
      </c>
      <c r="D24" s="15">
        <f>SUM(D21:D23)</f>
        <v>357755</v>
      </c>
      <c r="E24" s="25">
        <f>(+C24-D24)/D24</f>
        <v>0.09183379687216112</v>
      </c>
      <c r="F24" s="15">
        <f>SUM(F21:F23)</f>
        <v>168459</v>
      </c>
      <c r="G24" s="15">
        <f>SUM(G21:G23)</f>
        <v>142738</v>
      </c>
      <c r="H24" s="25">
        <f>(+F24-G24)/G24</f>
        <v>0.18019728453530245</v>
      </c>
    </row>
    <row r="25" spans="2:8" ht="13.5" thickBot="1">
      <c r="B25" s="31" t="s">
        <v>27</v>
      </c>
      <c r="C25" s="29">
        <f>SUM(C12+C16+C20+C24)</f>
        <v>1552683</v>
      </c>
      <c r="D25" s="29">
        <f>SUM(D12+D16+D20+D24)</f>
        <v>1182416</v>
      </c>
      <c r="E25" s="30">
        <f>(+C25-D25)/D25</f>
        <v>0.3131444432416341</v>
      </c>
      <c r="F25" s="29">
        <f>SUM(F12+F16+F20+F24)</f>
        <v>687167</v>
      </c>
      <c r="G25" s="29">
        <f>SUM(G12+G16+G20+G24)</f>
        <v>539298</v>
      </c>
      <c r="H25" s="30">
        <f>(+F25-G25)/G25</f>
        <v>0.274187925785002</v>
      </c>
    </row>
    <row r="26" spans="2:8" ht="13.5" thickTop="1">
      <c r="B26" s="16"/>
      <c r="C26" s="8"/>
      <c r="D26" s="8"/>
      <c r="E26" s="8"/>
      <c r="F26" s="8"/>
      <c r="G26" s="8"/>
      <c r="H26" s="8"/>
    </row>
    <row r="27" spans="2:8" ht="12.75">
      <c r="B27" s="1" t="s">
        <v>21</v>
      </c>
      <c r="C27" s="2"/>
      <c r="D27" s="1"/>
      <c r="E27" s="1"/>
      <c r="F27" s="2" t="s">
        <v>22</v>
      </c>
      <c r="G27" s="1"/>
      <c r="H27" s="1"/>
    </row>
    <row r="28" spans="2:8" ht="12.75">
      <c r="B28" s="8"/>
      <c r="C28" s="8"/>
      <c r="D28" s="8"/>
      <c r="E28" s="8"/>
      <c r="F28" s="13"/>
      <c r="G28" s="8"/>
      <c r="H28" s="8"/>
    </row>
    <row r="29" spans="2:8" ht="12.75">
      <c r="B29" s="12" t="s">
        <v>3</v>
      </c>
      <c r="C29" s="13">
        <v>2009</v>
      </c>
      <c r="D29" s="13">
        <v>2008</v>
      </c>
      <c r="E29" s="12" t="s">
        <v>4</v>
      </c>
      <c r="F29" s="13">
        <v>2009</v>
      </c>
      <c r="G29" s="13">
        <v>2008</v>
      </c>
      <c r="H29" s="12" t="s">
        <v>4</v>
      </c>
    </row>
    <row r="30" spans="2:8" ht="12.75">
      <c r="B30" s="9" t="s">
        <v>5</v>
      </c>
      <c r="C30" s="10">
        <v>2169</v>
      </c>
      <c r="D30" s="10">
        <v>0</v>
      </c>
      <c r="E30" s="23">
        <v>1</v>
      </c>
      <c r="F30" s="10">
        <v>59852</v>
      </c>
      <c r="G30" s="10">
        <v>42212</v>
      </c>
      <c r="H30" s="23">
        <f aca="true" t="shared" si="3" ref="H30:H46">(+F30-G30)/G30</f>
        <v>0.41789064720932434</v>
      </c>
    </row>
    <row r="31" spans="2:8" ht="12.75">
      <c r="B31" s="9" t="s">
        <v>6</v>
      </c>
      <c r="C31" s="10">
        <v>1657</v>
      </c>
      <c r="D31" s="10">
        <v>0</v>
      </c>
      <c r="E31" s="23">
        <v>1</v>
      </c>
      <c r="F31" s="10">
        <v>64834</v>
      </c>
      <c r="G31" s="10">
        <v>45864</v>
      </c>
      <c r="H31" s="23">
        <f t="shared" si="3"/>
        <v>0.4136141636141636</v>
      </c>
    </row>
    <row r="32" spans="2:8" ht="12.75">
      <c r="B32" s="9" t="s">
        <v>7</v>
      </c>
      <c r="C32" s="10">
        <v>5010</v>
      </c>
      <c r="D32" s="10">
        <v>2951</v>
      </c>
      <c r="E32" s="23">
        <f>(+C32-D32)/D32</f>
        <v>0.6977295831921383</v>
      </c>
      <c r="F32" s="10">
        <v>73182</v>
      </c>
      <c r="G32" s="10">
        <v>53983</v>
      </c>
      <c r="H32" s="23">
        <f t="shared" si="3"/>
        <v>0.35564900061130356</v>
      </c>
    </row>
    <row r="33" spans="2:8" ht="12.75">
      <c r="B33" s="14" t="s">
        <v>8</v>
      </c>
      <c r="C33" s="15">
        <f>SUM(C30:C32)</f>
        <v>8836</v>
      </c>
      <c r="D33" s="15">
        <f>SUM(D30:D32)</f>
        <v>2951</v>
      </c>
      <c r="E33" s="25">
        <f>(+C33-D33)/D33</f>
        <v>1.9942392409352763</v>
      </c>
      <c r="F33" s="15">
        <f>SUM(F30:F32)</f>
        <v>197868</v>
      </c>
      <c r="G33" s="15">
        <f>SUM(G30:G32)</f>
        <v>142059</v>
      </c>
      <c r="H33" s="25">
        <f t="shared" si="3"/>
        <v>0.3928578970709353</v>
      </c>
    </row>
    <row r="34" spans="2:8" ht="12.75">
      <c r="B34" s="9" t="s">
        <v>9</v>
      </c>
      <c r="C34" s="17">
        <v>6866</v>
      </c>
      <c r="D34" s="17">
        <v>2886</v>
      </c>
      <c r="E34" s="23">
        <f>(+C34-D34)/D34</f>
        <v>1.379071379071379</v>
      </c>
      <c r="F34" s="17">
        <v>72558</v>
      </c>
      <c r="G34" s="17">
        <v>49667</v>
      </c>
      <c r="H34" s="23">
        <f t="shared" si="3"/>
        <v>0.460889524231381</v>
      </c>
    </row>
    <row r="35" spans="2:8" ht="12.75">
      <c r="B35" s="9" t="s">
        <v>10</v>
      </c>
      <c r="C35" s="17">
        <v>15974</v>
      </c>
      <c r="D35" s="17">
        <v>9111</v>
      </c>
      <c r="E35" s="23">
        <f>(+C35-D35)/D35</f>
        <v>0.7532652837229722</v>
      </c>
      <c r="F35" s="17">
        <v>62835</v>
      </c>
      <c r="G35" s="17">
        <v>36323</v>
      </c>
      <c r="H35" s="23">
        <f t="shared" si="3"/>
        <v>0.7298956583982601</v>
      </c>
    </row>
    <row r="36" spans="2:8" ht="12.75">
      <c r="B36" s="9" t="s">
        <v>11</v>
      </c>
      <c r="C36" s="17">
        <v>20987</v>
      </c>
      <c r="D36" s="17">
        <v>7801</v>
      </c>
      <c r="E36" s="23">
        <f aca="true" t="shared" si="4" ref="E36:E41">(+C36-D36)/D36</f>
        <v>1.690296115882579</v>
      </c>
      <c r="F36" s="17">
        <v>56302</v>
      </c>
      <c r="G36" s="17">
        <v>34688</v>
      </c>
      <c r="H36" s="23">
        <f t="shared" si="3"/>
        <v>0.6230973247232472</v>
      </c>
    </row>
    <row r="37" spans="2:8" ht="12.75">
      <c r="B37" s="14" t="s">
        <v>12</v>
      </c>
      <c r="C37" s="15">
        <f>SUM(C34:C36)</f>
        <v>43827</v>
      </c>
      <c r="D37" s="15">
        <f>SUM(D34:D36)</f>
        <v>19798</v>
      </c>
      <c r="E37" s="25">
        <f t="shared" si="4"/>
        <v>1.2137084553995352</v>
      </c>
      <c r="F37" s="15">
        <f>SUM(F34:F36)</f>
        <v>191695</v>
      </c>
      <c r="G37" s="15">
        <f>SUM(G34:G36)</f>
        <v>120678</v>
      </c>
      <c r="H37" s="25">
        <f t="shared" si="3"/>
        <v>0.5884834021114039</v>
      </c>
    </row>
    <row r="38" spans="2:8" ht="12.75">
      <c r="B38" s="16" t="s">
        <v>13</v>
      </c>
      <c r="C38" s="17">
        <v>10387</v>
      </c>
      <c r="D38" s="17">
        <v>2528</v>
      </c>
      <c r="E38" s="23">
        <f>(+C38-D38)/D38</f>
        <v>3.1087816455696204</v>
      </c>
      <c r="F38" s="17">
        <v>58450</v>
      </c>
      <c r="G38" s="17">
        <v>40976</v>
      </c>
      <c r="H38" s="23">
        <f t="shared" si="3"/>
        <v>0.42644474814525574</v>
      </c>
    </row>
    <row r="39" spans="2:8" ht="12.75">
      <c r="B39" s="16" t="s">
        <v>14</v>
      </c>
      <c r="C39" s="17">
        <v>5200</v>
      </c>
      <c r="D39" s="17">
        <v>7117</v>
      </c>
      <c r="E39" s="23">
        <f>(+C39-D39)/D39</f>
        <v>-0.2693550653365182</v>
      </c>
      <c r="F39" s="17">
        <v>61714</v>
      </c>
      <c r="G39" s="17">
        <v>45136</v>
      </c>
      <c r="H39" s="23">
        <f t="shared" si="3"/>
        <v>0.36728996809641973</v>
      </c>
    </row>
    <row r="40" spans="2:8" ht="12.75">
      <c r="B40" s="16" t="s">
        <v>15</v>
      </c>
      <c r="C40" s="17">
        <v>9557</v>
      </c>
      <c r="D40" s="17">
        <v>4150</v>
      </c>
      <c r="E40" s="23">
        <f t="shared" si="4"/>
        <v>1.3028915662650602</v>
      </c>
      <c r="F40" s="17">
        <v>55832</v>
      </c>
      <c r="G40" s="17">
        <v>42708</v>
      </c>
      <c r="H40" s="23">
        <f t="shared" si="3"/>
        <v>0.3072960569448347</v>
      </c>
    </row>
    <row r="41" spans="2:8" ht="12.75">
      <c r="B41" s="14" t="s">
        <v>16</v>
      </c>
      <c r="C41" s="15">
        <f>SUM(C38:C40)</f>
        <v>25144</v>
      </c>
      <c r="D41" s="15">
        <f>SUM(D38:D40)</f>
        <v>13795</v>
      </c>
      <c r="E41" s="25">
        <f t="shared" si="4"/>
        <v>0.8226893802102211</v>
      </c>
      <c r="F41" s="15">
        <f>SUM(F38:F40)</f>
        <v>175996</v>
      </c>
      <c r="G41" s="15">
        <f>SUM(G38:G40)</f>
        <v>128820</v>
      </c>
      <c r="H41" s="25">
        <f t="shared" si="3"/>
        <v>0.36621642602080423</v>
      </c>
    </row>
    <row r="42" spans="2:8" ht="12.75">
      <c r="B42" s="16" t="s">
        <v>17</v>
      </c>
      <c r="C42" s="17">
        <v>17070</v>
      </c>
      <c r="D42" s="17">
        <v>10514</v>
      </c>
      <c r="E42" s="23">
        <f>(+C42-D42)/D42</f>
        <v>0.6235495529769831</v>
      </c>
      <c r="F42" s="17">
        <v>46849</v>
      </c>
      <c r="G42" s="17">
        <v>65346</v>
      </c>
      <c r="H42" s="23">
        <f t="shared" si="3"/>
        <v>-0.28306246748079456</v>
      </c>
    </row>
    <row r="43" spans="2:8" ht="12.75">
      <c r="B43" s="16" t="s">
        <v>18</v>
      </c>
      <c r="C43" s="17">
        <v>20144</v>
      </c>
      <c r="D43" s="17">
        <v>3931</v>
      </c>
      <c r="E43" s="23">
        <f>(+C43-D43)/D43</f>
        <v>4.124395828033579</v>
      </c>
      <c r="F43" s="17">
        <v>61839</v>
      </c>
      <c r="G43" s="17">
        <v>65006</v>
      </c>
      <c r="H43" s="23">
        <f t="shared" si="3"/>
        <v>-0.048718579823400915</v>
      </c>
    </row>
    <row r="44" spans="2:8" ht="12.75">
      <c r="B44" s="16" t="s">
        <v>19</v>
      </c>
      <c r="C44" s="17">
        <v>9442</v>
      </c>
      <c r="D44" s="17">
        <v>5029</v>
      </c>
      <c r="E44" s="23">
        <f>(+C44-D44)/D44</f>
        <v>0.8775104394511831</v>
      </c>
      <c r="F44" s="17">
        <v>66806</v>
      </c>
      <c r="G44" s="17">
        <v>65191</v>
      </c>
      <c r="H44" s="23">
        <f t="shared" si="3"/>
        <v>0.024773358285652927</v>
      </c>
    </row>
    <row r="45" spans="2:8" ht="12.75">
      <c r="B45" s="14" t="s">
        <v>25</v>
      </c>
      <c r="C45" s="15">
        <f>SUM(C42:C44)</f>
        <v>46656</v>
      </c>
      <c r="D45" s="15">
        <f>SUM(D42:D44)</f>
        <v>19474</v>
      </c>
      <c r="E45" s="25">
        <f>(+C45-D45)/D45</f>
        <v>1.3958097976789565</v>
      </c>
      <c r="F45" s="15">
        <f>SUM(F42:F44)</f>
        <v>175494</v>
      </c>
      <c r="G45" s="15">
        <f>SUM(G42:G44)</f>
        <v>195543</v>
      </c>
      <c r="H45" s="25">
        <f t="shared" si="3"/>
        <v>-0.1025298783387797</v>
      </c>
    </row>
    <row r="46" spans="2:8" ht="13.5" thickBot="1">
      <c r="B46" s="31" t="s">
        <v>27</v>
      </c>
      <c r="C46" s="29">
        <f>SUM(C33+C37+C41+C45)</f>
        <v>124463</v>
      </c>
      <c r="D46" s="29">
        <f>SUM(D33+D37+D41+D45)</f>
        <v>56018</v>
      </c>
      <c r="E46" s="30">
        <f>(+C46-D46)/D46</f>
        <v>1.2218394087614695</v>
      </c>
      <c r="F46" s="29">
        <f>SUM(F33+F37+F41+F45)</f>
        <v>741053</v>
      </c>
      <c r="G46" s="29">
        <f>SUM(G33+G37+G41+G45)</f>
        <v>587100</v>
      </c>
      <c r="H46" s="30">
        <f t="shared" si="3"/>
        <v>0.2622261965593596</v>
      </c>
    </row>
    <row r="47" spans="2:8" ht="13.5" thickTop="1">
      <c r="B47" s="35"/>
      <c r="C47" s="17"/>
      <c r="D47" s="17"/>
      <c r="E47" s="19"/>
      <c r="F47" s="17"/>
      <c r="G47" s="17"/>
      <c r="H47" s="19"/>
    </row>
    <row r="48" spans="2:8" ht="12.75">
      <c r="B48" s="8" t="s">
        <v>29</v>
      </c>
      <c r="C48" s="8"/>
      <c r="D48" s="8"/>
      <c r="E48" s="8"/>
      <c r="F48" s="8"/>
      <c r="G48" s="8"/>
      <c r="H48" s="8"/>
    </row>
    <row r="50" ht="12">
      <c r="C50" s="18">
        <f ca="1">NOW()</f>
        <v>40249.42955185185</v>
      </c>
    </row>
  </sheetData>
  <sheetProtection/>
  <printOptions/>
  <pageMargins left="0.75" right="0.75" top="1" bottom="1" header="0.5" footer="0.5"/>
  <pageSetup fitToHeight="1" fitToWidth="1" horizontalDpi="300" verticalDpi="300" orientation="portrait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F24" sqref="F24"/>
    </sheetView>
  </sheetViews>
  <sheetFormatPr defaultColWidth="9.00390625" defaultRowHeight="12.75"/>
  <cols>
    <col min="1" max="1" width="4.375" style="0" customWidth="1"/>
    <col min="2" max="2" width="10.25390625" style="0" customWidth="1"/>
    <col min="3" max="3" width="12.125" style="0" customWidth="1"/>
    <col min="4" max="4" width="10.00390625" style="0" customWidth="1"/>
    <col min="5" max="5" width="9.75390625" style="0" customWidth="1"/>
    <col min="6" max="6" width="12.00390625" style="0" customWidth="1"/>
    <col min="7" max="7" width="10.875" style="0" customWidth="1"/>
    <col min="8" max="8" width="12.00390625" style="0" customWidth="1"/>
  </cols>
  <sheetData>
    <row r="1" spans="1:8" ht="15.75">
      <c r="A1" s="3" t="s">
        <v>23</v>
      </c>
      <c r="B1" s="3"/>
      <c r="C1" s="4"/>
      <c r="D1" s="3"/>
      <c r="E1" s="3"/>
      <c r="F1" s="3"/>
      <c r="G1" s="3"/>
      <c r="H1" s="3"/>
    </row>
    <row r="2" spans="1:8" ht="15.75">
      <c r="A2" s="3" t="s">
        <v>30</v>
      </c>
      <c r="B2" s="3"/>
      <c r="C2" s="4"/>
      <c r="D2" s="3"/>
      <c r="E2" s="3"/>
      <c r="F2" s="3"/>
      <c r="G2" s="3"/>
      <c r="H2" s="3"/>
    </row>
    <row r="3" spans="1:8" ht="15.75">
      <c r="A3" s="5" t="s">
        <v>32</v>
      </c>
      <c r="B3" s="3"/>
      <c r="C3" s="3"/>
      <c r="D3" s="4"/>
      <c r="E3" s="3"/>
      <c r="F3" s="3"/>
      <c r="G3" s="3"/>
      <c r="H3" s="3"/>
    </row>
    <row r="4" spans="2:8" ht="12.75">
      <c r="B4" s="6"/>
      <c r="C4" s="6"/>
      <c r="D4" s="6"/>
      <c r="E4" s="6"/>
      <c r="F4" s="6"/>
      <c r="G4" s="6"/>
      <c r="H4" s="6"/>
    </row>
    <row r="5" spans="2:8" ht="12">
      <c r="B5" s="27"/>
      <c r="C5" s="27"/>
      <c r="D5" s="27"/>
      <c r="E5" s="27"/>
      <c r="F5" s="27"/>
      <c r="G5" s="27"/>
      <c r="H5" s="27"/>
    </row>
    <row r="6" spans="1:8" ht="12.75">
      <c r="A6" s="1" t="s">
        <v>1</v>
      </c>
      <c r="B6" s="1"/>
      <c r="C6" s="2"/>
      <c r="D6" s="1"/>
      <c r="E6" s="1"/>
      <c r="F6" s="2" t="s">
        <v>2</v>
      </c>
      <c r="G6" s="1"/>
      <c r="H6" s="1"/>
    </row>
    <row r="7" spans="2:8" ht="12.75">
      <c r="B7" s="8"/>
      <c r="C7" s="8"/>
      <c r="D7" s="8"/>
      <c r="E7" s="8"/>
      <c r="F7" s="8"/>
      <c r="G7" s="8"/>
      <c r="H7" s="8"/>
    </row>
    <row r="8" spans="2:8" ht="12.75">
      <c r="B8" s="12" t="s">
        <v>3</v>
      </c>
      <c r="C8" s="13">
        <v>2009</v>
      </c>
      <c r="D8" s="13">
        <v>2008</v>
      </c>
      <c r="E8" s="12" t="s">
        <v>4</v>
      </c>
      <c r="F8" s="13">
        <v>2009</v>
      </c>
      <c r="G8" s="13">
        <v>2008</v>
      </c>
      <c r="H8" s="12" t="s">
        <v>4</v>
      </c>
    </row>
    <row r="9" spans="2:8" ht="12.75">
      <c r="B9" s="9" t="s">
        <v>5</v>
      </c>
      <c r="C9" s="10">
        <f aca="true" t="shared" si="0" ref="C9:D23">SUM(F9+C30+F30)</f>
        <v>22839</v>
      </c>
      <c r="D9" s="10">
        <f t="shared" si="0"/>
        <v>2802</v>
      </c>
      <c r="E9" s="23">
        <f>(C9-D9)/D9</f>
        <v>7.150963597430406</v>
      </c>
      <c r="F9" s="10">
        <v>0</v>
      </c>
      <c r="G9" s="10">
        <v>0</v>
      </c>
      <c r="H9" s="23">
        <v>0</v>
      </c>
    </row>
    <row r="10" spans="2:8" ht="12.75">
      <c r="B10" s="9" t="s">
        <v>6</v>
      </c>
      <c r="C10" s="10">
        <f t="shared" si="0"/>
        <v>14299</v>
      </c>
      <c r="D10" s="10">
        <f t="shared" si="0"/>
        <v>5573</v>
      </c>
      <c r="E10" s="23">
        <f>(C10-D10)/D10</f>
        <v>1.5657635026018302</v>
      </c>
      <c r="F10" s="10">
        <v>0</v>
      </c>
      <c r="G10" s="10">
        <v>0</v>
      </c>
      <c r="H10" s="23">
        <v>0</v>
      </c>
    </row>
    <row r="11" spans="2:8" ht="12.75">
      <c r="B11" s="9" t="s">
        <v>7</v>
      </c>
      <c r="C11" s="10">
        <f t="shared" si="0"/>
        <v>22625</v>
      </c>
      <c r="D11" s="10">
        <f t="shared" si="0"/>
        <v>8010</v>
      </c>
      <c r="E11" s="37">
        <f>(C11-D11)/D11</f>
        <v>1.8245942571785267</v>
      </c>
      <c r="F11" s="10">
        <v>0</v>
      </c>
      <c r="G11" s="10">
        <v>0</v>
      </c>
      <c r="H11" s="23">
        <v>0</v>
      </c>
    </row>
    <row r="12" spans="2:8" ht="12.75">
      <c r="B12" s="14" t="s">
        <v>8</v>
      </c>
      <c r="C12" s="34">
        <f>SUM(C9:C11)</f>
        <v>59763</v>
      </c>
      <c r="D12" s="34">
        <f>SUM(D9:D11)</f>
        <v>16385</v>
      </c>
      <c r="E12" s="25">
        <f>(C12-D12)/D12</f>
        <v>2.647421422032347</v>
      </c>
      <c r="F12" s="15">
        <f>SUM(F9:F11)</f>
        <v>0</v>
      </c>
      <c r="G12" s="15">
        <f>SUM(G9:G11)</f>
        <v>0</v>
      </c>
      <c r="H12" s="25">
        <v>0</v>
      </c>
    </row>
    <row r="13" spans="2:8" ht="12.75">
      <c r="B13" s="9" t="s">
        <v>9</v>
      </c>
      <c r="C13" s="10">
        <f t="shared" si="0"/>
        <v>19496</v>
      </c>
      <c r="D13" s="10">
        <f>SUM(G13+D34+G34)</f>
        <v>5407</v>
      </c>
      <c r="E13" s="23">
        <f>(C13-D13)/D13</f>
        <v>2.6056963195857223</v>
      </c>
      <c r="F13" s="10">
        <v>0</v>
      </c>
      <c r="G13" s="10">
        <v>0</v>
      </c>
      <c r="H13" s="23">
        <v>0</v>
      </c>
    </row>
    <row r="14" spans="2:8" ht="12.75">
      <c r="B14" s="9" t="s">
        <v>10</v>
      </c>
      <c r="C14" s="10">
        <f t="shared" si="0"/>
        <v>0</v>
      </c>
      <c r="D14" s="10">
        <f>SUM(G14+D35+G35)</f>
        <v>7766</v>
      </c>
      <c r="E14" s="23">
        <f aca="true" t="shared" si="1" ref="E14:E24">(C14-D14)/D14</f>
        <v>-1</v>
      </c>
      <c r="F14" s="10">
        <v>0</v>
      </c>
      <c r="G14" s="10">
        <v>0</v>
      </c>
      <c r="H14" s="23">
        <v>0</v>
      </c>
    </row>
    <row r="15" spans="2:8" ht="12.75">
      <c r="B15" s="9" t="s">
        <v>11</v>
      </c>
      <c r="C15" s="10">
        <f t="shared" si="0"/>
        <v>9201</v>
      </c>
      <c r="D15" s="10">
        <f>SUM(G15+D36+G36)</f>
        <v>10438</v>
      </c>
      <c r="E15" s="23">
        <f t="shared" si="1"/>
        <v>-0.11850929296800153</v>
      </c>
      <c r="F15" s="10">
        <v>0</v>
      </c>
      <c r="G15" s="10">
        <v>0</v>
      </c>
      <c r="H15" s="23">
        <v>0</v>
      </c>
    </row>
    <row r="16" spans="2:8" ht="12.75">
      <c r="B16" s="14" t="s">
        <v>12</v>
      </c>
      <c r="C16" s="34">
        <f>SUM(C13:C15)</f>
        <v>28697</v>
      </c>
      <c r="D16" s="34">
        <f>SUM(D13:D15)</f>
        <v>23611</v>
      </c>
      <c r="E16" s="38">
        <f t="shared" si="1"/>
        <v>0.21540807250857652</v>
      </c>
      <c r="F16" s="34">
        <f>SUM(F13:F15)</f>
        <v>0</v>
      </c>
      <c r="G16" s="34">
        <f>SUM(G13:G15)</f>
        <v>0</v>
      </c>
      <c r="H16" s="25">
        <v>0</v>
      </c>
    </row>
    <row r="17" spans="2:8" ht="12.75">
      <c r="B17" s="16" t="s">
        <v>13</v>
      </c>
      <c r="C17" s="10">
        <f t="shared" si="0"/>
        <v>9504</v>
      </c>
      <c r="D17" s="10">
        <f>SUM(G17+D38+G38)</f>
        <v>23514</v>
      </c>
      <c r="E17" s="23">
        <f t="shared" si="1"/>
        <v>-0.5958152589946415</v>
      </c>
      <c r="F17" s="10">
        <v>0</v>
      </c>
      <c r="G17" s="10">
        <v>0</v>
      </c>
      <c r="H17" s="23">
        <v>0</v>
      </c>
    </row>
    <row r="18" spans="2:8" ht="12.75">
      <c r="B18" s="16" t="s">
        <v>14</v>
      </c>
      <c r="C18" s="10">
        <f t="shared" si="0"/>
        <v>11709</v>
      </c>
      <c r="D18" s="10">
        <f>SUM(G18+D39+G39)</f>
        <v>16850</v>
      </c>
      <c r="E18" s="23">
        <f t="shared" si="1"/>
        <v>-0.30510385756676556</v>
      </c>
      <c r="F18" s="10">
        <v>0</v>
      </c>
      <c r="G18" s="10">
        <v>0</v>
      </c>
      <c r="H18" s="23">
        <v>0</v>
      </c>
    </row>
    <row r="19" spans="2:8" ht="12.75">
      <c r="B19" s="16" t="s">
        <v>15</v>
      </c>
      <c r="C19" s="10">
        <f t="shared" si="0"/>
        <v>10364</v>
      </c>
      <c r="D19" s="10">
        <f>SUM(G19+D40+G40)</f>
        <v>7917</v>
      </c>
      <c r="E19" s="23">
        <f t="shared" si="1"/>
        <v>0.3090817228748263</v>
      </c>
      <c r="F19" s="10">
        <v>0</v>
      </c>
      <c r="G19" s="10">
        <v>0</v>
      </c>
      <c r="H19" s="23">
        <v>0</v>
      </c>
    </row>
    <row r="20" spans="2:8" ht="12.75">
      <c r="B20" s="14" t="s">
        <v>16</v>
      </c>
      <c r="C20" s="15">
        <f>SUM(C17:C19)</f>
        <v>31577</v>
      </c>
      <c r="D20" s="15">
        <f>SUM(D17:D19)</f>
        <v>48281</v>
      </c>
      <c r="E20" s="38">
        <f t="shared" si="1"/>
        <v>-0.3459746069882563</v>
      </c>
      <c r="F20" s="15">
        <f>SUM(F17:F19)</f>
        <v>0</v>
      </c>
      <c r="G20" s="15">
        <f>SUM(G17:G19)</f>
        <v>0</v>
      </c>
      <c r="H20" s="25">
        <v>0</v>
      </c>
    </row>
    <row r="21" spans="2:8" ht="12.75">
      <c r="B21" s="16" t="s">
        <v>17</v>
      </c>
      <c r="C21" s="10">
        <f t="shared" si="0"/>
        <v>10463</v>
      </c>
      <c r="D21" s="10">
        <f>SUM(G21+D42+G42)</f>
        <v>11298</v>
      </c>
      <c r="E21" s="23">
        <f t="shared" si="1"/>
        <v>-0.07390688617454416</v>
      </c>
      <c r="F21" s="17">
        <v>0</v>
      </c>
      <c r="G21" s="17">
        <v>0</v>
      </c>
      <c r="H21" s="23">
        <v>0</v>
      </c>
    </row>
    <row r="22" spans="2:8" ht="12.75">
      <c r="B22" s="16" t="s">
        <v>18</v>
      </c>
      <c r="C22" s="10">
        <f t="shared" si="0"/>
        <v>11262</v>
      </c>
      <c r="D22" s="10">
        <f>SUM(G22+D43+G43)</f>
        <v>4409</v>
      </c>
      <c r="E22" s="23">
        <f t="shared" si="1"/>
        <v>1.5543207076434566</v>
      </c>
      <c r="F22" s="17">
        <v>2815</v>
      </c>
      <c r="G22" s="17">
        <v>0</v>
      </c>
      <c r="H22" s="23">
        <v>1</v>
      </c>
    </row>
    <row r="23" spans="2:8" ht="12.75">
      <c r="B23" s="16" t="s">
        <v>19</v>
      </c>
      <c r="C23" s="10">
        <f t="shared" si="0"/>
        <v>10909</v>
      </c>
      <c r="D23" s="10">
        <f>SUM(G23+D44+G44)</f>
        <v>20965</v>
      </c>
      <c r="E23" s="23">
        <f t="shared" si="1"/>
        <v>-0.47965657047460053</v>
      </c>
      <c r="F23" s="17">
        <v>0</v>
      </c>
      <c r="G23" s="17">
        <v>0</v>
      </c>
      <c r="H23" s="23">
        <v>0</v>
      </c>
    </row>
    <row r="24" spans="2:8" ht="12.75">
      <c r="B24" s="14" t="s">
        <v>20</v>
      </c>
      <c r="C24" s="15">
        <f>SUM(C21:C23)</f>
        <v>32634</v>
      </c>
      <c r="D24" s="15">
        <f>SUM(D21:D23)</f>
        <v>36672</v>
      </c>
      <c r="E24" s="38">
        <f t="shared" si="1"/>
        <v>-0.11011125654450261</v>
      </c>
      <c r="F24" s="15">
        <f>SUM(F21:F23)</f>
        <v>2815</v>
      </c>
      <c r="G24" s="15">
        <f>SUM(G21:G23)</f>
        <v>0</v>
      </c>
      <c r="H24" s="25">
        <v>1</v>
      </c>
    </row>
    <row r="25" spans="2:8" ht="13.5" thickBot="1">
      <c r="B25" s="31" t="s">
        <v>27</v>
      </c>
      <c r="C25" s="29">
        <f>SUM(C12+C16+C20+C24)</f>
        <v>152671</v>
      </c>
      <c r="D25" s="29">
        <f>SUM(D12+D16+D20+D24)</f>
        <v>124949</v>
      </c>
      <c r="E25" s="30">
        <f>(C25-D25)/D25</f>
        <v>0.22186652154078865</v>
      </c>
      <c r="F25" s="29">
        <f>SUM(F12+F16+F20+F24)</f>
        <v>2815</v>
      </c>
      <c r="G25" s="29">
        <f>SUM(G12+G16+G20+G24)</f>
        <v>0</v>
      </c>
      <c r="H25" s="30">
        <v>1</v>
      </c>
    </row>
    <row r="26" spans="2:8" ht="13.5" thickTop="1">
      <c r="B26" s="16"/>
      <c r="C26" s="8"/>
      <c r="D26" s="8"/>
      <c r="E26" s="8"/>
      <c r="F26" s="8"/>
      <c r="G26" s="8"/>
      <c r="H26" s="8"/>
    </row>
    <row r="27" spans="2:8" ht="12.75">
      <c r="B27" s="1" t="s">
        <v>21</v>
      </c>
      <c r="C27" s="2"/>
      <c r="D27" s="1"/>
      <c r="E27" s="1"/>
      <c r="F27" s="2" t="s">
        <v>22</v>
      </c>
      <c r="G27" s="1"/>
      <c r="H27" s="1"/>
    </row>
    <row r="28" spans="2:8" ht="12.75">
      <c r="B28" s="8"/>
      <c r="C28" s="8"/>
      <c r="D28" s="8"/>
      <c r="E28" s="8"/>
      <c r="F28" s="13"/>
      <c r="G28" s="8"/>
      <c r="H28" s="8"/>
    </row>
    <row r="29" spans="2:8" ht="12.75">
      <c r="B29" s="12" t="s">
        <v>3</v>
      </c>
      <c r="C29" s="13">
        <v>2009</v>
      </c>
      <c r="D29" s="13">
        <v>2008</v>
      </c>
      <c r="E29" s="12" t="s">
        <v>4</v>
      </c>
      <c r="F29" s="13">
        <v>2009</v>
      </c>
      <c r="G29" s="13">
        <v>2008</v>
      </c>
      <c r="H29" s="12" t="s">
        <v>4</v>
      </c>
    </row>
    <row r="30" spans="2:8" ht="12.75">
      <c r="B30" s="9" t="s">
        <v>5</v>
      </c>
      <c r="C30" s="10">
        <v>8902</v>
      </c>
      <c r="D30" s="10">
        <v>2802</v>
      </c>
      <c r="E30" s="23">
        <f>(C30-D30)/D30</f>
        <v>2.1770164168451105</v>
      </c>
      <c r="F30" s="10">
        <v>13937</v>
      </c>
      <c r="G30" s="10">
        <v>0</v>
      </c>
      <c r="H30" s="23">
        <v>1</v>
      </c>
    </row>
    <row r="31" spans="2:8" ht="12.75">
      <c r="B31" s="9" t="s">
        <v>6</v>
      </c>
      <c r="C31" s="10">
        <v>10046</v>
      </c>
      <c r="D31" s="10">
        <v>5573</v>
      </c>
      <c r="E31" s="23">
        <f>(C31-D31)/D31</f>
        <v>0.8026197739099229</v>
      </c>
      <c r="F31" s="10">
        <v>4253</v>
      </c>
      <c r="G31" s="10">
        <v>0</v>
      </c>
      <c r="H31" s="23">
        <v>1</v>
      </c>
    </row>
    <row r="32" spans="2:8" ht="12.75">
      <c r="B32" s="9" t="s">
        <v>7</v>
      </c>
      <c r="C32" s="10">
        <v>14667</v>
      </c>
      <c r="D32" s="10">
        <v>8010</v>
      </c>
      <c r="E32" s="37">
        <f>(C32-D32)/D32</f>
        <v>0.8310861423220974</v>
      </c>
      <c r="F32" s="10">
        <v>7958</v>
      </c>
      <c r="G32" s="10">
        <v>0</v>
      </c>
      <c r="H32" s="23">
        <v>1</v>
      </c>
    </row>
    <row r="33" spans="2:8" ht="12.75">
      <c r="B33" s="14" t="s">
        <v>8</v>
      </c>
      <c r="C33" s="15">
        <f>SUM(C30:C32)</f>
        <v>33615</v>
      </c>
      <c r="D33" s="15">
        <f>SUM(D30:D32)</f>
        <v>16385</v>
      </c>
      <c r="E33" s="25">
        <f>(C33-D33)/D33</f>
        <v>1.0515715593530668</v>
      </c>
      <c r="F33" s="15">
        <f>SUM(F30:F32)</f>
        <v>26148</v>
      </c>
      <c r="G33" s="15">
        <f>SUM(G30:G32)</f>
        <v>0</v>
      </c>
      <c r="H33" s="25">
        <v>1</v>
      </c>
    </row>
    <row r="34" spans="2:8" ht="12.75">
      <c r="B34" s="9" t="s">
        <v>9</v>
      </c>
      <c r="C34" s="17">
        <v>10339</v>
      </c>
      <c r="D34" s="17">
        <v>5407</v>
      </c>
      <c r="E34" s="23">
        <f>(C34-D34)/D34</f>
        <v>0.9121509154799334</v>
      </c>
      <c r="F34" s="17">
        <v>9157</v>
      </c>
      <c r="G34" s="17">
        <v>0</v>
      </c>
      <c r="H34" s="23">
        <v>1</v>
      </c>
    </row>
    <row r="35" spans="2:8" ht="12.75">
      <c r="B35" s="9" t="s">
        <v>10</v>
      </c>
      <c r="C35" s="17">
        <v>0</v>
      </c>
      <c r="D35" s="17">
        <v>0</v>
      </c>
      <c r="E35" s="23">
        <v>0</v>
      </c>
      <c r="F35" s="17">
        <v>0</v>
      </c>
      <c r="G35" s="17">
        <v>7766</v>
      </c>
      <c r="H35" s="23">
        <f aca="true" t="shared" si="2" ref="H35:H46">(F35-G35)/G35</f>
        <v>-1</v>
      </c>
    </row>
    <row r="36" spans="2:8" ht="12.75">
      <c r="B36" s="9" t="s">
        <v>11</v>
      </c>
      <c r="C36" s="17">
        <v>0</v>
      </c>
      <c r="D36" s="17">
        <v>0</v>
      </c>
      <c r="E36" s="23">
        <v>0</v>
      </c>
      <c r="F36" s="17">
        <v>9201</v>
      </c>
      <c r="G36" s="17">
        <v>10438</v>
      </c>
      <c r="H36" s="23">
        <f t="shared" si="2"/>
        <v>-0.11850929296800153</v>
      </c>
    </row>
    <row r="37" spans="2:8" ht="12.75">
      <c r="B37" s="14" t="s">
        <v>12</v>
      </c>
      <c r="C37" s="15">
        <f>SUM(C34:C36)</f>
        <v>10339</v>
      </c>
      <c r="D37" s="15">
        <f>SUM(D34:D36)</f>
        <v>5407</v>
      </c>
      <c r="E37" s="25">
        <f>(C37-D37)/D37</f>
        <v>0.9121509154799334</v>
      </c>
      <c r="F37" s="15">
        <f>SUM(F34:F36)</f>
        <v>18358</v>
      </c>
      <c r="G37" s="15">
        <f>SUM(G34:G36)</f>
        <v>18204</v>
      </c>
      <c r="H37" s="25">
        <f t="shared" si="2"/>
        <v>0.008459679191386509</v>
      </c>
    </row>
    <row r="38" spans="2:8" ht="12.75">
      <c r="B38" s="16" t="s">
        <v>13</v>
      </c>
      <c r="C38" s="17">
        <v>0</v>
      </c>
      <c r="D38" s="17">
        <v>0</v>
      </c>
      <c r="E38" s="23">
        <v>0</v>
      </c>
      <c r="F38" s="17">
        <v>9504</v>
      </c>
      <c r="G38" s="17">
        <v>23514</v>
      </c>
      <c r="H38" s="23">
        <f t="shared" si="2"/>
        <v>-0.5958152589946415</v>
      </c>
    </row>
    <row r="39" spans="2:8" ht="12.75">
      <c r="B39" s="16" t="s">
        <v>14</v>
      </c>
      <c r="C39" s="17">
        <v>4801</v>
      </c>
      <c r="D39" s="17">
        <v>0</v>
      </c>
      <c r="E39" s="23">
        <v>1</v>
      </c>
      <c r="F39" s="17">
        <v>6908</v>
      </c>
      <c r="G39" s="17">
        <v>16850</v>
      </c>
      <c r="H39" s="23">
        <f t="shared" si="2"/>
        <v>-0.5900296735905044</v>
      </c>
    </row>
    <row r="40" spans="2:8" ht="12.75">
      <c r="B40" s="16" t="s">
        <v>15</v>
      </c>
      <c r="C40" s="17">
        <v>2520</v>
      </c>
      <c r="D40" s="17">
        <v>0</v>
      </c>
      <c r="E40" s="23">
        <v>1</v>
      </c>
      <c r="F40" s="17">
        <v>7844</v>
      </c>
      <c r="G40" s="17">
        <v>7917</v>
      </c>
      <c r="H40" s="23">
        <f t="shared" si="2"/>
        <v>-0.009220664393078186</v>
      </c>
    </row>
    <row r="41" spans="2:8" ht="12.75">
      <c r="B41" s="14" t="s">
        <v>16</v>
      </c>
      <c r="C41" s="15">
        <f>SUM(C38:C40)</f>
        <v>7321</v>
      </c>
      <c r="D41" s="15">
        <f>SUM(D38:D40)</f>
        <v>0</v>
      </c>
      <c r="E41" s="25">
        <v>1</v>
      </c>
      <c r="F41" s="15">
        <f>SUM(F38:F40)</f>
        <v>24256</v>
      </c>
      <c r="G41" s="15">
        <f>SUM(G38:G40)</f>
        <v>48281</v>
      </c>
      <c r="H41" s="25">
        <f t="shared" si="2"/>
        <v>-0.49760775460326007</v>
      </c>
    </row>
    <row r="42" spans="2:8" ht="12.75">
      <c r="B42" s="16" t="s">
        <v>17</v>
      </c>
      <c r="C42" s="17">
        <v>0</v>
      </c>
      <c r="D42" s="17">
        <v>0</v>
      </c>
      <c r="E42" s="23">
        <v>0</v>
      </c>
      <c r="F42" s="17">
        <v>10463</v>
      </c>
      <c r="G42" s="17">
        <v>11298</v>
      </c>
      <c r="H42" s="23">
        <f t="shared" si="2"/>
        <v>-0.07390688617454416</v>
      </c>
    </row>
    <row r="43" spans="2:8" ht="12.75">
      <c r="B43" s="16" t="s">
        <v>18</v>
      </c>
      <c r="C43" s="17">
        <v>0</v>
      </c>
      <c r="D43" s="17">
        <v>0</v>
      </c>
      <c r="E43" s="23">
        <v>0</v>
      </c>
      <c r="F43" s="17">
        <v>8447</v>
      </c>
      <c r="G43" s="17">
        <v>4409</v>
      </c>
      <c r="H43" s="23">
        <f t="shared" si="2"/>
        <v>0.9158539351326831</v>
      </c>
    </row>
    <row r="44" spans="2:8" ht="12.75">
      <c r="B44" s="16" t="s">
        <v>19</v>
      </c>
      <c r="C44" s="17">
        <v>0</v>
      </c>
      <c r="D44" s="17">
        <v>13397</v>
      </c>
      <c r="E44" s="23">
        <f>(C44-D44)/D44</f>
        <v>-1</v>
      </c>
      <c r="F44" s="17">
        <v>10909</v>
      </c>
      <c r="G44" s="17">
        <v>7568</v>
      </c>
      <c r="H44" s="23">
        <f t="shared" si="2"/>
        <v>0.44146405919661735</v>
      </c>
    </row>
    <row r="45" spans="2:8" ht="12.75">
      <c r="B45" s="14" t="s">
        <v>25</v>
      </c>
      <c r="C45" s="15">
        <f>SUM(C42:C44)</f>
        <v>0</v>
      </c>
      <c r="D45" s="15">
        <f>SUM(D42:D44)</f>
        <v>13397</v>
      </c>
      <c r="E45" s="25">
        <f>(C45-D45)/D45</f>
        <v>-1</v>
      </c>
      <c r="F45" s="15">
        <f>SUM(F42:F44)</f>
        <v>29819</v>
      </c>
      <c r="G45" s="15">
        <f>SUM(G42:G44)</f>
        <v>23275</v>
      </c>
      <c r="H45" s="25">
        <f t="shared" si="2"/>
        <v>0.28116004296455427</v>
      </c>
    </row>
    <row r="46" spans="2:8" ht="13.5" thickBot="1">
      <c r="B46" s="31" t="s">
        <v>27</v>
      </c>
      <c r="C46" s="29">
        <f>SUM(C33+C37+C41+C45)</f>
        <v>51275</v>
      </c>
      <c r="D46" s="29">
        <f>SUM(D33+D37+D41+D45)</f>
        <v>35189</v>
      </c>
      <c r="E46" s="30">
        <f>(C46-D46)/D46</f>
        <v>0.45713148995424707</v>
      </c>
      <c r="F46" s="29">
        <f>SUM(F33+F37+F41+F45)</f>
        <v>98581</v>
      </c>
      <c r="G46" s="29">
        <f>SUM(G33+G37+G41+G45)</f>
        <v>89760</v>
      </c>
      <c r="H46" s="30">
        <f t="shared" si="2"/>
        <v>0.09827317290552584</v>
      </c>
    </row>
    <row r="47" spans="2:8" ht="13.5" thickTop="1">
      <c r="B47" s="35"/>
      <c r="C47" s="17"/>
      <c r="D47" s="17"/>
      <c r="E47" s="19"/>
      <c r="F47" s="17"/>
      <c r="G47" s="17"/>
      <c r="H47" s="19"/>
    </row>
    <row r="48" ht="12.75">
      <c r="B48" s="28" t="s">
        <v>28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zoomScalePageLayoutView="0" workbookViewId="0" topLeftCell="A1">
      <selection activeCell="D25" sqref="D25"/>
    </sheetView>
  </sheetViews>
  <sheetFormatPr defaultColWidth="9.625" defaultRowHeight="12.75"/>
  <cols>
    <col min="1" max="1" width="3.625" style="0" customWidth="1"/>
    <col min="2" max="2" width="7.625" style="0" customWidth="1"/>
    <col min="3" max="4" width="11.625" style="0" customWidth="1"/>
    <col min="5" max="5" width="8.625" style="0" customWidth="1"/>
    <col min="6" max="7" width="11.625" style="0" customWidth="1"/>
  </cols>
  <sheetData>
    <row r="1" spans="1:8" ht="15.75">
      <c r="A1" s="3" t="s">
        <v>23</v>
      </c>
      <c r="B1" s="3"/>
      <c r="C1" s="4"/>
      <c r="D1" s="3"/>
      <c r="E1" s="3"/>
      <c r="F1" s="3"/>
      <c r="G1" s="3"/>
      <c r="H1" s="3"/>
    </row>
    <row r="2" spans="1:8" ht="15.75">
      <c r="A2" s="3" t="s">
        <v>26</v>
      </c>
      <c r="B2" s="3"/>
      <c r="C2" s="4"/>
      <c r="D2" s="3"/>
      <c r="E2" s="3"/>
      <c r="F2" s="3"/>
      <c r="G2" s="3"/>
      <c r="H2" s="3"/>
    </row>
    <row r="3" spans="1:8" ht="15.75">
      <c r="A3" s="5" t="s">
        <v>32</v>
      </c>
      <c r="B3" s="3"/>
      <c r="C3" s="3"/>
      <c r="D3" s="4"/>
      <c r="E3" s="3"/>
      <c r="F3" s="3"/>
      <c r="G3" s="3"/>
      <c r="H3" s="3"/>
    </row>
    <row r="4" spans="2:8" ht="12.75">
      <c r="B4" s="6"/>
      <c r="C4" s="6"/>
      <c r="D4" s="6"/>
      <c r="E4" s="6"/>
      <c r="F4" s="6"/>
      <c r="G4" s="6"/>
      <c r="H4" s="6"/>
    </row>
    <row r="5" spans="2:8" ht="12">
      <c r="B5" s="27"/>
      <c r="C5" s="27"/>
      <c r="D5" s="27"/>
      <c r="E5" s="27"/>
      <c r="F5" s="27"/>
      <c r="G5" s="27"/>
      <c r="H5" s="27"/>
    </row>
    <row r="6" spans="1:8" ht="12.75">
      <c r="A6" s="1" t="s">
        <v>1</v>
      </c>
      <c r="B6" s="1"/>
      <c r="C6" s="2"/>
      <c r="D6" s="1"/>
      <c r="E6" s="1"/>
      <c r="F6" s="2" t="s">
        <v>2</v>
      </c>
      <c r="G6" s="1"/>
      <c r="H6" s="1"/>
    </row>
    <row r="7" spans="2:8" ht="12.75">
      <c r="B7" s="8"/>
      <c r="C7" s="8"/>
      <c r="D7" s="8"/>
      <c r="E7" s="8"/>
      <c r="F7" s="8"/>
      <c r="G7" s="8"/>
      <c r="H7" s="8"/>
    </row>
    <row r="8" spans="2:8" ht="12.75">
      <c r="B8" s="12" t="s">
        <v>3</v>
      </c>
      <c r="C8" s="13">
        <v>2009</v>
      </c>
      <c r="D8" s="13">
        <v>2008</v>
      </c>
      <c r="E8" s="12" t="s">
        <v>4</v>
      </c>
      <c r="F8" s="13">
        <v>2009</v>
      </c>
      <c r="G8" s="13">
        <v>2008</v>
      </c>
      <c r="H8" s="12" t="s">
        <v>4</v>
      </c>
    </row>
    <row r="9" spans="2:8" ht="12.75">
      <c r="B9" s="9" t="s">
        <v>5</v>
      </c>
      <c r="C9" s="10">
        <f aca="true" t="shared" si="0" ref="C9:D11">SUM(F9+C30+F30)</f>
        <v>415768</v>
      </c>
      <c r="D9" s="10">
        <f t="shared" si="0"/>
        <v>332356</v>
      </c>
      <c r="E9" s="23">
        <f>(+C9-D9)/D9</f>
        <v>0.2509718494626244</v>
      </c>
      <c r="F9" s="10">
        <f>SUM('20081pt'!F9+'20082pt'!F9)</f>
        <v>201171</v>
      </c>
      <c r="G9" s="10">
        <f>SUM('20081pt'!G9+'20082pt'!G9)</f>
        <v>164674</v>
      </c>
      <c r="H9" s="23">
        <f>(+F9-G9)/G9</f>
        <v>0.2216318301614098</v>
      </c>
    </row>
    <row r="10" spans="2:8" ht="12.75">
      <c r="B10" s="9" t="s">
        <v>6</v>
      </c>
      <c r="C10" s="10">
        <f t="shared" si="0"/>
        <v>381346</v>
      </c>
      <c r="D10" s="10">
        <f t="shared" si="0"/>
        <v>378718</v>
      </c>
      <c r="E10" s="23">
        <f>(+C10-D10)/D10</f>
        <v>0.006939200143642499</v>
      </c>
      <c r="F10" s="10">
        <f>SUM('20081pt'!F10+'20082pt'!F10)</f>
        <v>176198</v>
      </c>
      <c r="G10" s="10">
        <f>SUM('20081pt'!G10+'20082pt'!G10)</f>
        <v>180362</v>
      </c>
      <c r="H10" s="23">
        <f>(+F10-G10)/G10</f>
        <v>-0.023086903006176468</v>
      </c>
    </row>
    <row r="11" spans="2:8" ht="12.75">
      <c r="B11" s="9" t="s">
        <v>7</v>
      </c>
      <c r="C11" s="10">
        <f t="shared" si="0"/>
        <v>456100</v>
      </c>
      <c r="D11" s="10">
        <f t="shared" si="0"/>
        <v>414252</v>
      </c>
      <c r="E11" s="23">
        <f>(+C11-D11)/D11</f>
        <v>0.10102063478269266</v>
      </c>
      <c r="F11" s="10">
        <f>SUM('20081pt'!F11+'20082pt'!F11)</f>
        <v>208625</v>
      </c>
      <c r="G11" s="10">
        <f>SUM('20081pt'!G11+'20082pt'!G11)</f>
        <v>205645</v>
      </c>
      <c r="H11" s="23">
        <f>(+F11-G11)/G11</f>
        <v>0.014490991757640594</v>
      </c>
    </row>
    <row r="12" spans="2:8" ht="12.75">
      <c r="B12" s="14" t="s">
        <v>8</v>
      </c>
      <c r="C12" s="15">
        <f>SUM(C9:C11)</f>
        <v>1253214</v>
      </c>
      <c r="D12" s="15">
        <f>SUM(D9:D11)</f>
        <v>1125326</v>
      </c>
      <c r="E12" s="25">
        <f>(+C12-D12)/D12</f>
        <v>0.11364529034253185</v>
      </c>
      <c r="F12" s="15">
        <f>SUM(F9:F11)</f>
        <v>585994</v>
      </c>
      <c r="G12" s="15">
        <f>SUM(G9:G11)</f>
        <v>550681</v>
      </c>
      <c r="H12" s="25">
        <f>(+F12-G12)/G12</f>
        <v>0.06412605483029195</v>
      </c>
    </row>
    <row r="13" spans="2:8" ht="12.75">
      <c r="B13" s="9" t="s">
        <v>9</v>
      </c>
      <c r="C13" s="10">
        <f aca="true" t="shared" si="1" ref="C13:D15">SUM(F13+C34+F34)</f>
        <v>396555</v>
      </c>
      <c r="D13" s="10">
        <f t="shared" si="1"/>
        <v>344431</v>
      </c>
      <c r="E13" s="23">
        <f aca="true" t="shared" si="2" ref="E13:E20">(+C13-D13)/D13</f>
        <v>0.15133364882951883</v>
      </c>
      <c r="F13" s="10">
        <f>SUM('20081pt'!F13+'20082pt'!F13)</f>
        <v>199083</v>
      </c>
      <c r="G13" s="10">
        <f>SUM('20081pt'!G13+'20082pt'!G13)</f>
        <v>174033</v>
      </c>
      <c r="H13" s="23">
        <f aca="true" t="shared" si="3" ref="H13:H20">(+F13-G13)/G13</f>
        <v>0.1439382186137112</v>
      </c>
    </row>
    <row r="14" spans="2:8" ht="12.75">
      <c r="B14" s="9" t="s">
        <v>10</v>
      </c>
      <c r="C14" s="10">
        <f t="shared" si="1"/>
        <v>393733</v>
      </c>
      <c r="D14" s="10">
        <f t="shared" si="1"/>
        <v>277559</v>
      </c>
      <c r="E14" s="23">
        <f t="shared" si="2"/>
        <v>0.4185560547487201</v>
      </c>
      <c r="F14" s="10">
        <f>SUM('20081pt'!F14+'20082pt'!F14)</f>
        <v>223248</v>
      </c>
      <c r="G14" s="10">
        <f>SUM('20081pt'!G14+'20082pt'!G14)</f>
        <v>142759</v>
      </c>
      <c r="H14" s="23">
        <f t="shared" si="3"/>
        <v>0.5638103377020013</v>
      </c>
    </row>
    <row r="15" spans="2:8" ht="12.75">
      <c r="B15" s="9" t="s">
        <v>11</v>
      </c>
      <c r="C15" s="10">
        <f t="shared" si="1"/>
        <v>383262</v>
      </c>
      <c r="D15" s="10">
        <f t="shared" si="1"/>
        <v>268309</v>
      </c>
      <c r="E15" s="23">
        <f t="shared" si="2"/>
        <v>0.42843512517284177</v>
      </c>
      <c r="F15" s="10">
        <f>SUM('20081pt'!F15+'20082pt'!F15)</f>
        <v>201520</v>
      </c>
      <c r="G15" s="10">
        <f>SUM('20081pt'!G15+'20082pt'!G15)</f>
        <v>141455</v>
      </c>
      <c r="H15" s="23">
        <f t="shared" si="3"/>
        <v>0.4246226715209784</v>
      </c>
    </row>
    <row r="16" spans="2:8" ht="12.75">
      <c r="B16" s="14" t="s">
        <v>12</v>
      </c>
      <c r="C16" s="15">
        <f>SUM(C13:C15)</f>
        <v>1173550</v>
      </c>
      <c r="D16" s="15">
        <f>SUM(D13:D15)</f>
        <v>890299</v>
      </c>
      <c r="E16" s="25">
        <f t="shared" si="2"/>
        <v>0.3181526655651641</v>
      </c>
      <c r="F16" s="15">
        <f>SUM(F13:F15)</f>
        <v>623851</v>
      </c>
      <c r="G16" s="15">
        <f>SUM(G13:G15)</f>
        <v>458247</v>
      </c>
      <c r="H16" s="25">
        <f t="shared" si="3"/>
        <v>0.3613858901422159</v>
      </c>
    </row>
    <row r="17" spans="2:8" ht="12.75">
      <c r="B17" s="16" t="s">
        <v>13</v>
      </c>
      <c r="C17" s="10">
        <f aca="true" t="shared" si="4" ref="C17:D19">SUM(F17+C38+F38)</f>
        <v>380090</v>
      </c>
      <c r="D17" s="10">
        <f t="shared" si="4"/>
        <v>279606</v>
      </c>
      <c r="E17" s="23">
        <f t="shared" si="2"/>
        <v>0.3593771235238157</v>
      </c>
      <c r="F17" s="10">
        <f>SUM('20081pt'!F17+'20082pt'!F17)</f>
        <v>202659</v>
      </c>
      <c r="G17" s="10">
        <f>SUM('20081pt'!G17+'20082pt'!G17)</f>
        <v>150994</v>
      </c>
      <c r="H17" s="23">
        <f t="shared" si="3"/>
        <v>0.3421659138773726</v>
      </c>
    </row>
    <row r="18" spans="2:8" ht="12.75">
      <c r="B18" s="16" t="s">
        <v>14</v>
      </c>
      <c r="C18" s="10">
        <f t="shared" si="4"/>
        <v>389478</v>
      </c>
      <c r="D18" s="10">
        <f t="shared" si="4"/>
        <v>317868</v>
      </c>
      <c r="E18" s="23">
        <f t="shared" si="2"/>
        <v>0.22528219260825247</v>
      </c>
      <c r="F18" s="10">
        <f>SUM('20081pt'!F18+'20082pt'!F18)</f>
        <v>203206</v>
      </c>
      <c r="G18" s="10">
        <f>SUM('20081pt'!G18+'20082pt'!G18)</f>
        <v>170975</v>
      </c>
      <c r="H18" s="23">
        <f t="shared" si="3"/>
        <v>0.1885129404883755</v>
      </c>
    </row>
    <row r="19" spans="2:8" ht="12.75">
      <c r="B19" s="16" t="s">
        <v>15</v>
      </c>
      <c r="C19" s="10">
        <f t="shared" si="4"/>
        <v>328491</v>
      </c>
      <c r="D19" s="10">
        <f t="shared" si="4"/>
        <v>244920</v>
      </c>
      <c r="E19" s="23">
        <f t="shared" si="2"/>
        <v>0.3412175404213621</v>
      </c>
      <c r="F19" s="10">
        <f>SUM('20081pt'!F19+'20082pt'!F19)</f>
        <v>172855</v>
      </c>
      <c r="G19" s="10">
        <f>SUM('20081pt'!G19+'20082pt'!G19)</f>
        <v>128705</v>
      </c>
      <c r="H19" s="23">
        <f t="shared" si="3"/>
        <v>0.3430325162192611</v>
      </c>
    </row>
    <row r="20" spans="2:8" ht="12.75">
      <c r="B20" s="14" t="s">
        <v>16</v>
      </c>
      <c r="C20" s="15">
        <f>SUM(C17:C19)</f>
        <v>1098059</v>
      </c>
      <c r="D20" s="15">
        <f>SUM(D17:D19)</f>
        <v>842394</v>
      </c>
      <c r="E20" s="25">
        <f t="shared" si="2"/>
        <v>0.3034981255801917</v>
      </c>
      <c r="F20" s="15">
        <f>SUM(F17:F19)</f>
        <v>578720</v>
      </c>
      <c r="G20" s="15">
        <f>SUM(G17:G19)</f>
        <v>450674</v>
      </c>
      <c r="H20" s="25">
        <f t="shared" si="3"/>
        <v>0.2841211163723667</v>
      </c>
    </row>
    <row r="21" spans="2:8" ht="12.75">
      <c r="B21" s="16" t="s">
        <v>17</v>
      </c>
      <c r="C21" s="10">
        <f aca="true" t="shared" si="5" ref="C21:D23">SUM(F21+C42+F42)</f>
        <v>356995</v>
      </c>
      <c r="D21" s="10">
        <f t="shared" si="5"/>
        <v>356233</v>
      </c>
      <c r="E21" s="23">
        <f>(+C21-D21)/D21</f>
        <v>0.0021390494423593545</v>
      </c>
      <c r="F21" s="10">
        <f>SUM('20081pt'!F21+'20082pt'!F21)</f>
        <v>181335</v>
      </c>
      <c r="G21" s="10">
        <f>SUM('20081pt'!G21+'20082pt'!G21)</f>
        <v>168910</v>
      </c>
      <c r="H21" s="23">
        <f>(+F21-G21)/G21</f>
        <v>0.07355988396187318</v>
      </c>
    </row>
    <row r="22" spans="2:8" ht="12.75">
      <c r="B22" s="16" t="s">
        <v>18</v>
      </c>
      <c r="C22" s="10">
        <f t="shared" si="5"/>
        <v>458808</v>
      </c>
      <c r="D22" s="10">
        <f t="shared" si="5"/>
        <v>367148</v>
      </c>
      <c r="E22" s="23">
        <f>(+C22-D22)/D22</f>
        <v>0.24965409044853845</v>
      </c>
      <c r="F22" s="10">
        <f>SUM('20081pt'!F22+'20082pt'!F22)</f>
        <v>200571</v>
      </c>
      <c r="G22" s="10">
        <f>SUM('20081pt'!G22+'20082pt'!G22)</f>
        <v>168961</v>
      </c>
      <c r="H22" s="23">
        <f>(+F22-G22)/G22</f>
        <v>0.18708459348607076</v>
      </c>
    </row>
    <row r="23" spans="2:8" ht="12.75">
      <c r="B23" s="16" t="s">
        <v>19</v>
      </c>
      <c r="C23" s="10">
        <f t="shared" si="5"/>
        <v>467866</v>
      </c>
      <c r="D23" s="10">
        <f t="shared" si="5"/>
        <v>462156</v>
      </c>
      <c r="E23" s="23">
        <f>(+C23-D23)/D23</f>
        <v>0.012355135495373856</v>
      </c>
      <c r="F23" s="10">
        <f>SUM('20081pt'!F23+'20082pt'!F23)</f>
        <v>230421</v>
      </c>
      <c r="G23" s="10">
        <f>SUM('20081pt'!G23+'20082pt'!G23)</f>
        <v>213660</v>
      </c>
      <c r="H23" s="23">
        <f>(+F23-G23)/G23</f>
        <v>0.07844706543105869</v>
      </c>
    </row>
    <row r="24" spans="2:8" ht="12.75">
      <c r="B24" s="14" t="s">
        <v>20</v>
      </c>
      <c r="C24" s="15">
        <f>SUM(C21:C23)</f>
        <v>1283669</v>
      </c>
      <c r="D24" s="15">
        <f>SUM(D21:D23)</f>
        <v>1185537</v>
      </c>
      <c r="E24" s="25">
        <f>(+C24-D24)/D24</f>
        <v>0.08277430396520732</v>
      </c>
      <c r="F24" s="15">
        <f>SUM(F21:F23)</f>
        <v>612327</v>
      </c>
      <c r="G24" s="15">
        <f>SUM(G21:G23)</f>
        <v>551531</v>
      </c>
      <c r="H24" s="25">
        <f>(+F24-G24)/G24</f>
        <v>0.11023133785770882</v>
      </c>
    </row>
    <row r="25" spans="2:8" ht="13.5" thickBot="1">
      <c r="B25" s="31" t="s">
        <v>27</v>
      </c>
      <c r="C25" s="29">
        <f>SUM(C12+C16+C20+C24)</f>
        <v>4808492</v>
      </c>
      <c r="D25" s="29">
        <f>SUM(D12+D16+D20+D24)</f>
        <v>4043556</v>
      </c>
      <c r="E25" s="30">
        <f>(+C25-D25)/D25</f>
        <v>0.1891740834057943</v>
      </c>
      <c r="F25" s="29">
        <f>SUM(F12+F16+F20+F24)</f>
        <v>2400892</v>
      </c>
      <c r="G25" s="29">
        <f>SUM(G12+G16+G20+G24)</f>
        <v>2011133</v>
      </c>
      <c r="H25" s="30">
        <f>(+F25-G25)/G25</f>
        <v>0.19380070835693114</v>
      </c>
    </row>
    <row r="26" spans="2:8" ht="13.5" thickTop="1">
      <c r="B26" s="8"/>
      <c r="C26" s="8"/>
      <c r="D26" s="8"/>
      <c r="E26" s="8"/>
      <c r="F26" s="8"/>
      <c r="G26" s="8"/>
      <c r="H26" s="8"/>
    </row>
    <row r="27" spans="2:8" ht="12.75">
      <c r="B27" s="1" t="s">
        <v>21</v>
      </c>
      <c r="C27" s="2"/>
      <c r="D27" s="1"/>
      <c r="E27" s="1"/>
      <c r="F27" s="2" t="s">
        <v>22</v>
      </c>
      <c r="G27" s="1"/>
      <c r="H27" s="1"/>
    </row>
    <row r="28" spans="2:8" ht="12.75">
      <c r="B28" s="8"/>
      <c r="C28" s="8"/>
      <c r="D28" s="8"/>
      <c r="E28" s="8"/>
      <c r="F28" s="8"/>
      <c r="G28" s="8"/>
      <c r="H28" s="8"/>
    </row>
    <row r="29" spans="2:8" ht="12.75">
      <c r="B29" s="12" t="s">
        <v>3</v>
      </c>
      <c r="C29" s="13">
        <v>2009</v>
      </c>
      <c r="D29" s="13">
        <v>2008</v>
      </c>
      <c r="E29" s="12" t="s">
        <v>4</v>
      </c>
      <c r="F29" s="13">
        <v>2009</v>
      </c>
      <c r="G29" s="13">
        <v>2008</v>
      </c>
      <c r="H29" s="12" t="s">
        <v>4</v>
      </c>
    </row>
    <row r="30" spans="2:8" ht="12.75">
      <c r="B30" s="9" t="s">
        <v>5</v>
      </c>
      <c r="C30" s="10">
        <f>SUM('20081pt'!C30+'20082pt'!C30)</f>
        <v>24691</v>
      </c>
      <c r="D30" s="10">
        <f>SUM('20081pt'!D30+'20082pt'!D30)</f>
        <v>24562</v>
      </c>
      <c r="E30" s="23">
        <f aca="true" t="shared" si="6" ref="E30:E37">(+C30-D30)/D30</f>
        <v>0.005252015308199658</v>
      </c>
      <c r="F30" s="10">
        <f>SUM('20081pt'!F30+'20082pt'!F30)</f>
        <v>189906</v>
      </c>
      <c r="G30" s="10">
        <f>SUM('20081pt'!G30+'20082pt'!G30)</f>
        <v>143120</v>
      </c>
      <c r="H30" s="23">
        <f aca="true" t="shared" si="7" ref="H30:H37">(+F30-G30)/G30</f>
        <v>0.3269005030743432</v>
      </c>
    </row>
    <row r="31" spans="2:8" ht="12.75">
      <c r="B31" s="9" t="s">
        <v>6</v>
      </c>
      <c r="C31" s="10">
        <f>SUM('20081pt'!C31+'20082pt'!C31)</f>
        <v>28595</v>
      </c>
      <c r="D31" s="10">
        <f>SUM('20081pt'!D31+'20082pt'!D31)</f>
        <v>22205</v>
      </c>
      <c r="E31" s="23">
        <f t="shared" si="6"/>
        <v>0.2877730240936726</v>
      </c>
      <c r="F31" s="10">
        <f>SUM('20081pt'!F31+'20082pt'!F31)</f>
        <v>176553</v>
      </c>
      <c r="G31" s="10">
        <f>SUM('20081pt'!G31+'20082pt'!G31)</f>
        <v>176151</v>
      </c>
      <c r="H31" s="23">
        <f t="shared" si="7"/>
        <v>0.0022821329427593373</v>
      </c>
    </row>
    <row r="32" spans="2:8" ht="12.75">
      <c r="B32" s="9" t="s">
        <v>7</v>
      </c>
      <c r="C32" s="10">
        <f>SUM('20081pt'!C32+'20082pt'!C32)</f>
        <v>37331</v>
      </c>
      <c r="D32" s="10">
        <f>SUM('20081pt'!D32+'20082pt'!D32)</f>
        <v>26250</v>
      </c>
      <c r="E32" s="23">
        <f t="shared" si="6"/>
        <v>0.42213333333333336</v>
      </c>
      <c r="F32" s="10">
        <f>SUM('20081pt'!F32+'20082pt'!F32)</f>
        <v>210144</v>
      </c>
      <c r="G32" s="10">
        <f>SUM('20081pt'!G32+'20082pt'!G32)</f>
        <v>182357</v>
      </c>
      <c r="H32" s="23">
        <f t="shared" si="7"/>
        <v>0.15237693096508498</v>
      </c>
    </row>
    <row r="33" spans="2:8" ht="12.75">
      <c r="B33" s="14" t="s">
        <v>8</v>
      </c>
      <c r="C33" s="15">
        <f>SUM(C30:C32)</f>
        <v>90617</v>
      </c>
      <c r="D33" s="15">
        <f>SUM(D30:D32)</f>
        <v>73017</v>
      </c>
      <c r="E33" s="25">
        <f t="shared" si="6"/>
        <v>0.24103975786460688</v>
      </c>
      <c r="F33" s="15">
        <f>SUM(F30:F32)</f>
        <v>576603</v>
      </c>
      <c r="G33" s="15">
        <f>SUM(G30:G32)</f>
        <v>501628</v>
      </c>
      <c r="H33" s="25">
        <f t="shared" si="7"/>
        <v>0.1494633473410575</v>
      </c>
    </row>
    <row r="34" spans="2:8" ht="12.75">
      <c r="B34" s="9" t="s">
        <v>9</v>
      </c>
      <c r="C34" s="10">
        <f>SUM('20081pt'!C34+'20082pt'!C34)</f>
        <v>28074</v>
      </c>
      <c r="D34" s="10">
        <f>SUM('20081pt'!D34+'20082pt'!D34)</f>
        <v>19185</v>
      </c>
      <c r="E34" s="23">
        <f t="shared" si="6"/>
        <v>0.4633307271305708</v>
      </c>
      <c r="F34" s="10">
        <f>SUM('20081pt'!F34+'20082pt'!F34)</f>
        <v>169398</v>
      </c>
      <c r="G34" s="10">
        <f>SUM('20081pt'!G34+'20082pt'!G34)</f>
        <v>151213</v>
      </c>
      <c r="H34" s="23">
        <f t="shared" si="7"/>
        <v>0.120260824135491</v>
      </c>
    </row>
    <row r="35" spans="2:8" ht="12.75">
      <c r="B35" s="9" t="s">
        <v>10</v>
      </c>
      <c r="C35" s="10">
        <f>SUM('20081pt'!C35+'20082pt'!C35)</f>
        <v>49320</v>
      </c>
      <c r="D35" s="10">
        <f>SUM('20081pt'!D35+'20082pt'!D35)</f>
        <v>30872</v>
      </c>
      <c r="E35" s="23">
        <f t="shared" si="6"/>
        <v>0.5975641357864732</v>
      </c>
      <c r="F35" s="10">
        <f>SUM('20081pt'!F35+'20082pt'!F35)</f>
        <v>121165</v>
      </c>
      <c r="G35" s="10">
        <f>SUM('20081pt'!G35+'20082pt'!G35)</f>
        <v>103928</v>
      </c>
      <c r="H35" s="23">
        <f t="shared" si="7"/>
        <v>0.16585520745131244</v>
      </c>
    </row>
    <row r="36" spans="2:8" ht="12.75">
      <c r="B36" s="9" t="s">
        <v>11</v>
      </c>
      <c r="C36" s="10">
        <f>SUM('20081pt'!C36+'20082pt'!C36)</f>
        <v>52561</v>
      </c>
      <c r="D36" s="10">
        <f>SUM('20081pt'!D36+'20082pt'!D36)</f>
        <v>32325</v>
      </c>
      <c r="E36" s="23">
        <f t="shared" si="6"/>
        <v>0.6260170146945089</v>
      </c>
      <c r="F36" s="10">
        <f>SUM('20081pt'!F36+'20082pt'!F36)</f>
        <v>129181</v>
      </c>
      <c r="G36" s="10">
        <f>SUM('20081pt'!G36+'20082pt'!G36)</f>
        <v>94529</v>
      </c>
      <c r="H36" s="23">
        <f t="shared" si="7"/>
        <v>0.3665753366691703</v>
      </c>
    </row>
    <row r="37" spans="2:8" ht="12.75">
      <c r="B37" s="14" t="s">
        <v>12</v>
      </c>
      <c r="C37" s="15">
        <f>SUM(C34:C36)</f>
        <v>129955</v>
      </c>
      <c r="D37" s="15">
        <f>SUM(D34:D36)</f>
        <v>82382</v>
      </c>
      <c r="E37" s="25">
        <f t="shared" si="6"/>
        <v>0.5774683790148334</v>
      </c>
      <c r="F37" s="15">
        <f>SUM(F34:F36)</f>
        <v>419744</v>
      </c>
      <c r="G37" s="15">
        <f>SUM(G34:G36)</f>
        <v>349670</v>
      </c>
      <c r="H37" s="25">
        <f t="shared" si="7"/>
        <v>0.20040037749878456</v>
      </c>
    </row>
    <row r="38" spans="2:8" ht="12.75">
      <c r="B38" s="16" t="s">
        <v>13</v>
      </c>
      <c r="C38" s="10">
        <f>SUM('20081pt'!C38+'20082pt'!C38)</f>
        <v>42394</v>
      </c>
      <c r="D38" s="10">
        <f>SUM('20081pt'!D38+'20082pt'!D38)</f>
        <v>30850</v>
      </c>
      <c r="E38" s="23">
        <f aca="true" t="shared" si="8" ref="E38:E46">(+C38-D38)/D38</f>
        <v>0.37419773095623987</v>
      </c>
      <c r="F38" s="10">
        <f>SUM('20081pt'!F38+'20082pt'!F38)</f>
        <v>135037</v>
      </c>
      <c r="G38" s="10">
        <f>SUM('20081pt'!G38+'20082pt'!G38)</f>
        <v>97762</v>
      </c>
      <c r="H38" s="23">
        <f aca="true" t="shared" si="9" ref="H38:H46">(+F38-G38)/G38</f>
        <v>0.3812831161391952</v>
      </c>
    </row>
    <row r="39" spans="2:8" ht="12.75">
      <c r="B39" s="16" t="s">
        <v>14</v>
      </c>
      <c r="C39" s="10">
        <f>SUM('20081pt'!C39+'20082pt'!C39)</f>
        <v>42009</v>
      </c>
      <c r="D39" s="10">
        <f>SUM('20081pt'!D39+'20082pt'!D39)</f>
        <v>39489</v>
      </c>
      <c r="E39" s="23">
        <f t="shared" si="8"/>
        <v>0.06381523968700144</v>
      </c>
      <c r="F39" s="10">
        <f>SUM('20081pt'!F39+'20082pt'!F39)</f>
        <v>144263</v>
      </c>
      <c r="G39" s="10">
        <f>SUM('20081pt'!G39+'20082pt'!G39)</f>
        <v>107404</v>
      </c>
      <c r="H39" s="23">
        <f t="shared" si="9"/>
        <v>0.3431808871177982</v>
      </c>
    </row>
    <row r="40" spans="2:8" ht="12.75">
      <c r="B40" s="16" t="s">
        <v>15</v>
      </c>
      <c r="C40" s="10">
        <f>SUM('20081pt'!C40+'20082pt'!C40)</f>
        <v>37513</v>
      </c>
      <c r="D40" s="10">
        <f>SUM('20081pt'!D40+'20082pt'!D40)</f>
        <v>34289</v>
      </c>
      <c r="E40" s="23">
        <f t="shared" si="8"/>
        <v>0.09402432266907755</v>
      </c>
      <c r="F40" s="10">
        <f>SUM('20081pt'!F40+'20082pt'!F40)</f>
        <v>118123</v>
      </c>
      <c r="G40" s="10">
        <f>SUM('20081pt'!G40+'20082pt'!G40)</f>
        <v>81926</v>
      </c>
      <c r="H40" s="23">
        <f t="shared" si="9"/>
        <v>0.4418255498864829</v>
      </c>
    </row>
    <row r="41" spans="2:8" ht="12.75">
      <c r="B41" s="14" t="s">
        <v>16</v>
      </c>
      <c r="C41" s="15">
        <f>SUM(C38:C40)</f>
        <v>121916</v>
      </c>
      <c r="D41" s="15">
        <f>SUM(D38:D40)</f>
        <v>104628</v>
      </c>
      <c r="E41" s="25">
        <f t="shared" si="8"/>
        <v>0.1652330160186566</v>
      </c>
      <c r="F41" s="15">
        <f>SUM(F38:F40)</f>
        <v>397423</v>
      </c>
      <c r="G41" s="15">
        <f>SUM(G38:G40)</f>
        <v>287092</v>
      </c>
      <c r="H41" s="25">
        <f t="shared" si="9"/>
        <v>0.38430537946024274</v>
      </c>
    </row>
    <row r="42" spans="2:8" ht="12.75">
      <c r="B42" s="16" t="s">
        <v>17</v>
      </c>
      <c r="C42" s="10">
        <f>SUM('20081pt'!C42+'20082pt'!C42)</f>
        <v>49067</v>
      </c>
      <c r="D42" s="10">
        <f>SUM('20081pt'!D42+'20082pt'!D42)</f>
        <v>39259</v>
      </c>
      <c r="E42" s="23">
        <f t="shared" si="8"/>
        <v>0.2498280649023154</v>
      </c>
      <c r="F42" s="10">
        <f>SUM('20081pt'!F42+'20082pt'!F42)</f>
        <v>126593</v>
      </c>
      <c r="G42" s="10">
        <f>SUM('20081pt'!G42+'20082pt'!G42)</f>
        <v>148064</v>
      </c>
      <c r="H42" s="23">
        <f t="shared" si="9"/>
        <v>-0.14501161659822778</v>
      </c>
    </row>
    <row r="43" spans="2:8" ht="12.75">
      <c r="B43" s="16" t="s">
        <v>18</v>
      </c>
      <c r="C43" s="10">
        <f>SUM('20081pt'!C43+'20082pt'!C43)</f>
        <v>66648</v>
      </c>
      <c r="D43" s="10">
        <f>SUM('20081pt'!D43+'20082pt'!D43)</f>
        <v>28602</v>
      </c>
      <c r="E43" s="23">
        <f t="shared" si="8"/>
        <v>1.330186700230753</v>
      </c>
      <c r="F43" s="10">
        <f>SUM('20081pt'!F43+'20082pt'!F43)</f>
        <v>191589</v>
      </c>
      <c r="G43" s="10">
        <f>SUM('20081pt'!G43+'20082pt'!G43)</f>
        <v>169585</v>
      </c>
      <c r="H43" s="23">
        <f t="shared" si="9"/>
        <v>0.12975204174897545</v>
      </c>
    </row>
    <row r="44" spans="2:8" ht="12.75">
      <c r="B44" s="16" t="s">
        <v>19</v>
      </c>
      <c r="C44" s="10">
        <f>SUM('20081pt'!C44+'20082pt'!C44)</f>
        <v>42762</v>
      </c>
      <c r="D44" s="10">
        <f>SUM('20081pt'!D44+'20082pt'!D44)</f>
        <v>40910</v>
      </c>
      <c r="E44" s="23">
        <f t="shared" si="8"/>
        <v>0.04527010510877536</v>
      </c>
      <c r="F44" s="10">
        <f>SUM('20081pt'!F44+'20082pt'!F44)</f>
        <v>194683</v>
      </c>
      <c r="G44" s="10">
        <f>SUM('20081pt'!G44+'20082pt'!G44)</f>
        <v>207586</v>
      </c>
      <c r="H44" s="23">
        <f t="shared" si="9"/>
        <v>-0.062157370920967694</v>
      </c>
    </row>
    <row r="45" spans="2:8" ht="12.75">
      <c r="B45" s="14" t="s">
        <v>20</v>
      </c>
      <c r="C45" s="15">
        <f>SUM(C42:C44)</f>
        <v>158477</v>
      </c>
      <c r="D45" s="15">
        <f>SUM(D42:D44)</f>
        <v>108771</v>
      </c>
      <c r="E45" s="25">
        <f t="shared" si="8"/>
        <v>0.45697842255748317</v>
      </c>
      <c r="F45" s="15">
        <f>SUM(F42:F44)</f>
        <v>512865</v>
      </c>
      <c r="G45" s="15">
        <f>SUM(G42:G44)</f>
        <v>525235</v>
      </c>
      <c r="H45" s="25">
        <f t="shared" si="9"/>
        <v>-0.023551362723352405</v>
      </c>
    </row>
    <row r="46" spans="2:8" ht="13.5" thickBot="1">
      <c r="B46" s="31" t="s">
        <v>27</v>
      </c>
      <c r="C46" s="29">
        <f>SUM(C33+C37+C41+C45)</f>
        <v>500965</v>
      </c>
      <c r="D46" s="29">
        <f>SUM(D33+D37+D41+D45)</f>
        <v>368798</v>
      </c>
      <c r="E46" s="30">
        <f t="shared" si="8"/>
        <v>0.3583723339063661</v>
      </c>
      <c r="F46" s="29">
        <f>SUM(F33+F37+F41+F45)</f>
        <v>1906635</v>
      </c>
      <c r="G46" s="29">
        <f>SUM(G33+G37+G41+G45)</f>
        <v>1663625</v>
      </c>
      <c r="H46" s="30">
        <f t="shared" si="9"/>
        <v>0.14607258246299495</v>
      </c>
    </row>
    <row r="47" spans="2:8" ht="13.5" thickTop="1">
      <c r="B47" s="28" t="s">
        <v>28</v>
      </c>
      <c r="C47" s="17"/>
      <c r="D47" s="20"/>
      <c r="E47" s="19"/>
      <c r="F47" s="17"/>
      <c r="G47" s="17"/>
      <c r="H47" s="19"/>
    </row>
    <row r="48" spans="2:8" ht="12.75">
      <c r="B48" s="35"/>
      <c r="C48" s="8"/>
      <c r="D48" s="8"/>
      <c r="E48" s="8"/>
      <c r="F48" s="8"/>
      <c r="G48" s="8"/>
      <c r="H48" s="8"/>
    </row>
    <row r="50" spans="2:3" ht="12">
      <c r="B50" s="18"/>
      <c r="C50" s="18">
        <f ca="1">NOW()</f>
        <v>40249.42955185185</v>
      </c>
    </row>
  </sheetData>
  <sheetProtection/>
  <printOptions/>
  <pageMargins left="0.75" right="0.75" top="1" bottom="1" header="0.5" footer="0.5"/>
  <pageSetup fitToHeight="1" fitToWidth="1" horizontalDpi="300" verticalDpi="300" orientation="portrait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D21" sqref="D21"/>
    </sheetView>
  </sheetViews>
  <sheetFormatPr defaultColWidth="9.00390625" defaultRowHeight="12.75"/>
  <cols>
    <col min="1" max="1" width="4.625" style="0" customWidth="1"/>
    <col min="3" max="3" width="11.375" style="0" customWidth="1"/>
    <col min="4" max="4" width="11.25390625" style="0" customWidth="1"/>
    <col min="6" max="6" width="11.00390625" style="0" customWidth="1"/>
    <col min="7" max="7" width="11.375" style="0" customWidth="1"/>
  </cols>
  <sheetData>
    <row r="1" spans="1:8" ht="15.75">
      <c r="A1" s="3" t="s">
        <v>23</v>
      </c>
      <c r="B1" s="3"/>
      <c r="C1" s="4"/>
      <c r="D1" s="3"/>
      <c r="E1" s="3"/>
      <c r="F1" s="3"/>
      <c r="G1" s="3"/>
      <c r="H1" s="3"/>
    </row>
    <row r="2" spans="1:8" ht="15.75">
      <c r="A2" s="3" t="s">
        <v>31</v>
      </c>
      <c r="B2" s="3"/>
      <c r="C2" s="4"/>
      <c r="D2" s="3"/>
      <c r="E2" s="3"/>
      <c r="F2" s="3"/>
      <c r="G2" s="3"/>
      <c r="H2" s="3"/>
    </row>
    <row r="3" spans="1:8" ht="15.75">
      <c r="A3" s="5" t="s">
        <v>32</v>
      </c>
      <c r="B3" s="3"/>
      <c r="C3" s="3"/>
      <c r="D3" s="4"/>
      <c r="E3" s="3"/>
      <c r="F3" s="3"/>
      <c r="G3" s="3"/>
      <c r="H3" s="3"/>
    </row>
    <row r="4" spans="2:8" ht="12.75">
      <c r="B4" s="6"/>
      <c r="C4" s="6"/>
      <c r="D4" s="6"/>
      <c r="E4" s="6"/>
      <c r="F4" s="6"/>
      <c r="G4" s="6"/>
      <c r="H4" s="6"/>
    </row>
    <row r="5" spans="2:8" ht="12">
      <c r="B5" s="27"/>
      <c r="C5" s="27"/>
      <c r="D5" s="27"/>
      <c r="E5" s="27"/>
      <c r="F5" s="27"/>
      <c r="G5" s="27"/>
      <c r="H5" s="27"/>
    </row>
    <row r="6" spans="1:8" ht="12.75">
      <c r="A6" s="1" t="s">
        <v>1</v>
      </c>
      <c r="B6" s="1"/>
      <c r="C6" s="2"/>
      <c r="D6" s="1"/>
      <c r="E6" s="1"/>
      <c r="F6" s="2" t="s">
        <v>2</v>
      </c>
      <c r="G6" s="1"/>
      <c r="H6" s="1"/>
    </row>
    <row r="7" spans="2:8" ht="12.75">
      <c r="B7" s="8"/>
      <c r="C7" s="8"/>
      <c r="D7" s="8"/>
      <c r="E7" s="8"/>
      <c r="F7" s="8"/>
      <c r="G7" s="8"/>
      <c r="H7" s="8"/>
    </row>
    <row r="8" spans="2:8" ht="12.75">
      <c r="B8" s="12" t="s">
        <v>3</v>
      </c>
      <c r="C8" s="13">
        <v>2009</v>
      </c>
      <c r="D8" s="13">
        <v>2008</v>
      </c>
      <c r="E8" s="12" t="s">
        <v>4</v>
      </c>
      <c r="F8" s="13">
        <v>2009</v>
      </c>
      <c r="G8" s="13">
        <v>2008</v>
      </c>
      <c r="H8" s="12" t="s">
        <v>4</v>
      </c>
    </row>
    <row r="9" spans="2:8" ht="12.75">
      <c r="B9" s="9" t="s">
        <v>5</v>
      </c>
      <c r="C9" s="10">
        <f aca="true" t="shared" si="0" ref="C9:D11">SUM(F9+C30+F30)</f>
        <v>438607</v>
      </c>
      <c r="D9" s="10">
        <f t="shared" si="0"/>
        <v>335158</v>
      </c>
      <c r="E9" s="23">
        <f>(+C9-D9)/D9</f>
        <v>0.3086574093412659</v>
      </c>
      <c r="F9" s="10">
        <f>SUM('20081pt'!F9+'20082pt'!F9+'20083pt'!F9)</f>
        <v>201171</v>
      </c>
      <c r="G9" s="10">
        <f>SUM('20081pt'!G9+'20082pt'!G9+'20083pt'!G9)</f>
        <v>164674</v>
      </c>
      <c r="H9" s="23">
        <f>(+F9-G9)/G9</f>
        <v>0.2216318301614098</v>
      </c>
    </row>
    <row r="10" spans="2:8" ht="12.75">
      <c r="B10" s="9" t="s">
        <v>6</v>
      </c>
      <c r="C10" s="10">
        <f t="shared" si="0"/>
        <v>395645</v>
      </c>
      <c r="D10" s="10">
        <f t="shared" si="0"/>
        <v>384291</v>
      </c>
      <c r="E10" s="23">
        <f>(+C10-D10)/D10</f>
        <v>0.02954531852164115</v>
      </c>
      <c r="F10" s="10">
        <f>SUM('20081pt'!F10+'20082pt'!F10+'20083pt'!F10)</f>
        <v>176198</v>
      </c>
      <c r="G10" s="10">
        <f>SUM('20081pt'!G10+'20082pt'!G10+'20083pt'!G10)</f>
        <v>180362</v>
      </c>
      <c r="H10" s="23">
        <f>(+F10-G10)/G10</f>
        <v>-0.023086903006176468</v>
      </c>
    </row>
    <row r="11" spans="2:8" ht="12.75">
      <c r="B11" s="9" t="s">
        <v>7</v>
      </c>
      <c r="C11" s="10">
        <f t="shared" si="0"/>
        <v>478725</v>
      </c>
      <c r="D11" s="10">
        <f t="shared" si="0"/>
        <v>422262</v>
      </c>
      <c r="E11" s="23">
        <f>(+C11-D11)/D11</f>
        <v>0.1337155604814073</v>
      </c>
      <c r="F11" s="10">
        <f>SUM('20081pt'!F11+'20082pt'!F11+'20083pt'!F11)</f>
        <v>208625</v>
      </c>
      <c r="G11" s="10">
        <f>SUM('20081pt'!G11+'20082pt'!G11+'20083pt'!G11)</f>
        <v>205645</v>
      </c>
      <c r="H11" s="23">
        <f>(+F11-G11)/G11</f>
        <v>0.014490991757640594</v>
      </c>
    </row>
    <row r="12" spans="2:8" ht="12.75">
      <c r="B12" s="14" t="s">
        <v>8</v>
      </c>
      <c r="C12" s="15">
        <f>SUM(C9:C11)</f>
        <v>1312977</v>
      </c>
      <c r="D12" s="15">
        <f>SUM(D9:D11)</f>
        <v>1141711</v>
      </c>
      <c r="E12" s="25">
        <f>(+C12-D12)/D12</f>
        <v>0.1500081894630077</v>
      </c>
      <c r="F12" s="15">
        <f>SUM(F9:F11)</f>
        <v>585994</v>
      </c>
      <c r="G12" s="15">
        <f>SUM(G9:G11)</f>
        <v>550681</v>
      </c>
      <c r="H12" s="25">
        <f>(+F12-G12)/G12</f>
        <v>0.06412605483029195</v>
      </c>
    </row>
    <row r="13" spans="2:8" ht="12.75">
      <c r="B13" s="9" t="s">
        <v>9</v>
      </c>
      <c r="C13" s="10">
        <f aca="true" t="shared" si="1" ref="C13:D15">SUM(F13+C34+F34)</f>
        <v>416051</v>
      </c>
      <c r="D13" s="10">
        <f t="shared" si="1"/>
        <v>349838</v>
      </c>
      <c r="E13" s="23">
        <f aca="true" t="shared" si="2" ref="E13:E20">(+C13-D13)/D13</f>
        <v>0.18926760386235916</v>
      </c>
      <c r="F13" s="10">
        <f>SUM('20081pt'!F13+'20082pt'!F13+'20083pt'!F13)</f>
        <v>199083</v>
      </c>
      <c r="G13" s="10">
        <f>SUM('20081pt'!G13+'20082pt'!G13+'20083pt'!G13)</f>
        <v>174033</v>
      </c>
      <c r="H13" s="23">
        <f aca="true" t="shared" si="3" ref="H13:H20">(+F13-G13)/G13</f>
        <v>0.1439382186137112</v>
      </c>
    </row>
    <row r="14" spans="2:8" ht="12.75">
      <c r="B14" s="9" t="s">
        <v>10</v>
      </c>
      <c r="C14" s="10">
        <f t="shared" si="1"/>
        <v>393733</v>
      </c>
      <c r="D14" s="10">
        <f t="shared" si="1"/>
        <v>285325</v>
      </c>
      <c r="E14" s="23">
        <f t="shared" si="2"/>
        <v>0.3799456759835276</v>
      </c>
      <c r="F14" s="10">
        <f>SUM('20081pt'!F14+'20082pt'!F14+'20083pt'!F14)</f>
        <v>223248</v>
      </c>
      <c r="G14" s="10">
        <f>SUM('20081pt'!G14+'20082pt'!G14+'20083pt'!G14)</f>
        <v>142759</v>
      </c>
      <c r="H14" s="23">
        <f t="shared" si="3"/>
        <v>0.5638103377020013</v>
      </c>
    </row>
    <row r="15" spans="2:8" ht="12.75">
      <c r="B15" s="9" t="s">
        <v>11</v>
      </c>
      <c r="C15" s="10">
        <f t="shared" si="1"/>
        <v>392463</v>
      </c>
      <c r="D15" s="10">
        <f t="shared" si="1"/>
        <v>278747</v>
      </c>
      <c r="E15" s="23">
        <f t="shared" si="2"/>
        <v>0.40795416632286624</v>
      </c>
      <c r="F15" s="10">
        <f>SUM('20081pt'!F15+'20082pt'!F15+'20083pt'!F15)</f>
        <v>201520</v>
      </c>
      <c r="G15" s="10">
        <f>SUM('20081pt'!G15+'20082pt'!G15+'20083pt'!G15)</f>
        <v>141455</v>
      </c>
      <c r="H15" s="23">
        <f t="shared" si="3"/>
        <v>0.4246226715209784</v>
      </c>
    </row>
    <row r="16" spans="2:8" ht="12.75">
      <c r="B16" s="14" t="s">
        <v>12</v>
      </c>
      <c r="C16" s="15">
        <f>SUM(C13:C15)</f>
        <v>1202247</v>
      </c>
      <c r="D16" s="15">
        <f>SUM(D13:D15)</f>
        <v>913910</v>
      </c>
      <c r="E16" s="25">
        <f t="shared" si="2"/>
        <v>0.3154982438095655</v>
      </c>
      <c r="F16" s="15">
        <f>SUM(F13:F15)</f>
        <v>623851</v>
      </c>
      <c r="G16" s="15">
        <f>SUM(G13:G15)</f>
        <v>458247</v>
      </c>
      <c r="H16" s="25">
        <f t="shared" si="3"/>
        <v>0.3613858901422159</v>
      </c>
    </row>
    <row r="17" spans="2:8" ht="12.75">
      <c r="B17" s="16" t="s">
        <v>13</v>
      </c>
      <c r="C17" s="10">
        <f aca="true" t="shared" si="4" ref="C17:D19">SUM(F17+C38+F38)</f>
        <v>389594</v>
      </c>
      <c r="D17" s="10">
        <f t="shared" si="4"/>
        <v>303120</v>
      </c>
      <c r="E17" s="23">
        <f t="shared" si="2"/>
        <v>0.2852797571918712</v>
      </c>
      <c r="F17" s="10">
        <f>SUM('20081pt'!F17+'20082pt'!F17+'20083pt'!F17)</f>
        <v>202659</v>
      </c>
      <c r="G17" s="10">
        <f>SUM('20081pt'!G17+'20082pt'!G17+'20083pt'!G17)</f>
        <v>150994</v>
      </c>
      <c r="H17" s="23">
        <f t="shared" si="3"/>
        <v>0.3421659138773726</v>
      </c>
    </row>
    <row r="18" spans="2:8" ht="12.75">
      <c r="B18" s="16" t="s">
        <v>14</v>
      </c>
      <c r="C18" s="10">
        <f t="shared" si="4"/>
        <v>401187</v>
      </c>
      <c r="D18" s="10">
        <f t="shared" si="4"/>
        <v>334718</v>
      </c>
      <c r="E18" s="23">
        <f t="shared" si="2"/>
        <v>0.1985820899981477</v>
      </c>
      <c r="F18" s="10">
        <f>SUM('20081pt'!F18+'20082pt'!F18+'20083pt'!F18)</f>
        <v>203206</v>
      </c>
      <c r="G18" s="10">
        <f>SUM('20081pt'!G18+'20082pt'!G18+'20083pt'!G18)</f>
        <v>170975</v>
      </c>
      <c r="H18" s="23">
        <f t="shared" si="3"/>
        <v>0.1885129404883755</v>
      </c>
    </row>
    <row r="19" spans="2:8" ht="12.75">
      <c r="B19" s="16" t="s">
        <v>15</v>
      </c>
      <c r="C19" s="10">
        <f t="shared" si="4"/>
        <v>338855</v>
      </c>
      <c r="D19" s="10">
        <f t="shared" si="4"/>
        <v>252837</v>
      </c>
      <c r="E19" s="23">
        <f t="shared" si="2"/>
        <v>0.34021128236769144</v>
      </c>
      <c r="F19" s="10">
        <f>SUM('20081pt'!F19+'20082pt'!F19+'20083pt'!F19)</f>
        <v>172855</v>
      </c>
      <c r="G19" s="10">
        <f>SUM('20081pt'!G19+'20082pt'!G19+'20083pt'!G19)</f>
        <v>128705</v>
      </c>
      <c r="H19" s="23">
        <f t="shared" si="3"/>
        <v>0.3430325162192611</v>
      </c>
    </row>
    <row r="20" spans="2:8" ht="12.75">
      <c r="B20" s="14" t="s">
        <v>16</v>
      </c>
      <c r="C20" s="15">
        <f>SUM(C17:C19)</f>
        <v>1129636</v>
      </c>
      <c r="D20" s="15">
        <f>SUM(D17:D19)</f>
        <v>890675</v>
      </c>
      <c r="E20" s="25">
        <f t="shared" si="2"/>
        <v>0.26829202571083727</v>
      </c>
      <c r="F20" s="15">
        <f>SUM(F17:F19)</f>
        <v>578720</v>
      </c>
      <c r="G20" s="15">
        <f>SUM(G17:G19)</f>
        <v>450674</v>
      </c>
      <c r="H20" s="25">
        <f t="shared" si="3"/>
        <v>0.2841211163723667</v>
      </c>
    </row>
    <row r="21" spans="2:8" ht="12.75">
      <c r="B21" s="16" t="s">
        <v>17</v>
      </c>
      <c r="C21" s="10">
        <f aca="true" t="shared" si="5" ref="C21:D23">SUM(F21+C42+F42)</f>
        <v>367458</v>
      </c>
      <c r="D21" s="10">
        <f t="shared" si="5"/>
        <v>367531</v>
      </c>
      <c r="E21" s="23">
        <f>(+C21-D21)/D21</f>
        <v>-0.00019862270121431933</v>
      </c>
      <c r="F21" s="10">
        <f>SUM('20081pt'!F21+'20082pt'!F21+'20083pt'!F21)</f>
        <v>181335</v>
      </c>
      <c r="G21" s="10">
        <f>SUM('20081pt'!G21+'20082pt'!G21+'20083pt'!G21)</f>
        <v>168910</v>
      </c>
      <c r="H21" s="23">
        <f>(+F21-G21)/G21</f>
        <v>0.07355988396187318</v>
      </c>
    </row>
    <row r="22" spans="2:8" ht="12.75">
      <c r="B22" s="16" t="s">
        <v>18</v>
      </c>
      <c r="C22" s="10">
        <f t="shared" si="5"/>
        <v>470070</v>
      </c>
      <c r="D22" s="10">
        <f t="shared" si="5"/>
        <v>371557</v>
      </c>
      <c r="E22" s="23">
        <f>(+C22-D22)/D22</f>
        <v>0.26513563194879924</v>
      </c>
      <c r="F22" s="10">
        <f>SUM('20081pt'!F22+'20082pt'!F22+'20083pt'!F22)</f>
        <v>203386</v>
      </c>
      <c r="G22" s="10">
        <f>SUM('20081pt'!G22+'20082pt'!G22+'20083pt'!G22)</f>
        <v>168961</v>
      </c>
      <c r="H22" s="23">
        <f>(+F22-G22)/G22</f>
        <v>0.20374524298506755</v>
      </c>
    </row>
    <row r="23" spans="2:8" ht="12.75">
      <c r="B23" s="16" t="s">
        <v>19</v>
      </c>
      <c r="C23" s="10">
        <f t="shared" si="5"/>
        <v>478775</v>
      </c>
      <c r="D23" s="10">
        <f t="shared" si="5"/>
        <v>483121</v>
      </c>
      <c r="E23" s="23">
        <f>(+C23-D23)/D23</f>
        <v>-0.008995676031470378</v>
      </c>
      <c r="F23" s="10">
        <f>SUM('20081pt'!F23+'20082pt'!F23+'20083pt'!F23)</f>
        <v>230421</v>
      </c>
      <c r="G23" s="10">
        <f>SUM('20081pt'!G23+'20082pt'!G23+'20083pt'!G23)</f>
        <v>213660</v>
      </c>
      <c r="H23" s="23">
        <f>(+F23-G23)/G23</f>
        <v>0.07844706543105869</v>
      </c>
    </row>
    <row r="24" spans="2:8" ht="12.75">
      <c r="B24" s="14" t="s">
        <v>20</v>
      </c>
      <c r="C24" s="15">
        <f>SUM(C21:C23)</f>
        <v>1316303</v>
      </c>
      <c r="D24" s="15">
        <f>SUM(D21:D23)</f>
        <v>1222209</v>
      </c>
      <c r="E24" s="25">
        <f>(+C24-D24)/D24</f>
        <v>0.07698683285755546</v>
      </c>
      <c r="F24" s="15">
        <f>SUM(F21:F23)</f>
        <v>615142</v>
      </c>
      <c r="G24" s="15">
        <f>SUM(G21:G23)</f>
        <v>551531</v>
      </c>
      <c r="H24" s="25">
        <f>(+F24-G24)/G24</f>
        <v>0.11533531206768069</v>
      </c>
    </row>
    <row r="25" spans="2:8" ht="13.5" thickBot="1">
      <c r="B25" s="31" t="s">
        <v>27</v>
      </c>
      <c r="C25" s="29">
        <f>SUM(C12+C16+C20+C24)</f>
        <v>4961163</v>
      </c>
      <c r="D25" s="29">
        <f>SUM(D12+D16+D20+D24)</f>
        <v>4168505</v>
      </c>
      <c r="E25" s="30">
        <f>(+C25-D25)/D25</f>
        <v>0.19015402404459153</v>
      </c>
      <c r="F25" s="29">
        <f>SUM(F12+F16+F20+F24)</f>
        <v>2403707</v>
      </c>
      <c r="G25" s="29">
        <f>SUM(G12+G16+G20+G24)</f>
        <v>2011133</v>
      </c>
      <c r="H25" s="30">
        <f>(+F25-G25)/G25</f>
        <v>0.1952004168794406</v>
      </c>
    </row>
    <row r="26" spans="2:8" ht="13.5" thickTop="1">
      <c r="B26" s="8"/>
      <c r="C26" s="8"/>
      <c r="D26" s="8"/>
      <c r="E26" s="8"/>
      <c r="F26" s="8"/>
      <c r="G26" s="8"/>
      <c r="H26" s="8"/>
    </row>
    <row r="27" spans="2:8" ht="12.75">
      <c r="B27" s="1" t="s">
        <v>21</v>
      </c>
      <c r="C27" s="2"/>
      <c r="D27" s="1"/>
      <c r="E27" s="1"/>
      <c r="F27" s="2" t="s">
        <v>22</v>
      </c>
      <c r="G27" s="1"/>
      <c r="H27" s="1"/>
    </row>
    <row r="28" spans="2:8" ht="12.75">
      <c r="B28" s="8"/>
      <c r="C28" s="8"/>
      <c r="D28" s="8"/>
      <c r="E28" s="8"/>
      <c r="F28" s="8"/>
      <c r="G28" s="8"/>
      <c r="H28" s="8"/>
    </row>
    <row r="29" spans="2:8" ht="12.75">
      <c r="B29" s="12" t="s">
        <v>3</v>
      </c>
      <c r="C29" s="13">
        <v>2009</v>
      </c>
      <c r="D29" s="13">
        <v>2008</v>
      </c>
      <c r="E29" s="12" t="s">
        <v>4</v>
      </c>
      <c r="F29" s="13">
        <v>2009</v>
      </c>
      <c r="G29" s="13">
        <v>2008</v>
      </c>
      <c r="H29" s="12" t="s">
        <v>4</v>
      </c>
    </row>
    <row r="30" spans="2:8" ht="12.75">
      <c r="B30" s="9" t="s">
        <v>5</v>
      </c>
      <c r="C30" s="10">
        <f>SUM('20081pt'!C30+'20082pt'!C30+'20083pt'!C30)</f>
        <v>33593</v>
      </c>
      <c r="D30" s="10">
        <f>SUM('20081pt'!D30+'20082pt'!D30+'20083pt'!D30)</f>
        <v>27364</v>
      </c>
      <c r="E30" s="23">
        <f aca="true" t="shared" si="6" ref="E30:E46">(+C30-D30)/D30</f>
        <v>0.2276348487063295</v>
      </c>
      <c r="F30" s="10">
        <f>SUM('20081pt'!F30+'20082pt'!F30+'20083pt'!F30)</f>
        <v>203843</v>
      </c>
      <c r="G30" s="10">
        <f>SUM('20081pt'!G30+'20082pt'!G30+'20083pt'!G30)</f>
        <v>143120</v>
      </c>
      <c r="H30" s="23">
        <f aca="true" t="shared" si="7" ref="H30:H46">(+F30-G30)/G30</f>
        <v>0.4242803242034656</v>
      </c>
    </row>
    <row r="31" spans="2:8" ht="12.75">
      <c r="B31" s="9" t="s">
        <v>6</v>
      </c>
      <c r="C31" s="10">
        <f>SUM('20081pt'!C31+'20082pt'!C31+'20083pt'!C31)</f>
        <v>38641</v>
      </c>
      <c r="D31" s="10">
        <f>SUM('20081pt'!D31+'20082pt'!D31+'20083pt'!D31)</f>
        <v>27778</v>
      </c>
      <c r="E31" s="23">
        <f t="shared" si="6"/>
        <v>0.39106487148102814</v>
      </c>
      <c r="F31" s="10">
        <f>SUM('20081pt'!F31+'20082pt'!F31+'20083pt'!F31)</f>
        <v>180806</v>
      </c>
      <c r="G31" s="10">
        <f>SUM('20081pt'!G31+'20082pt'!G31+'20083pt'!G31)</f>
        <v>176151</v>
      </c>
      <c r="H31" s="23">
        <f t="shared" si="7"/>
        <v>0.026426191165534116</v>
      </c>
    </row>
    <row r="32" spans="2:8" ht="12.75">
      <c r="B32" s="9" t="s">
        <v>7</v>
      </c>
      <c r="C32" s="10">
        <f>SUM('20081pt'!C32+'20082pt'!C32+'20083pt'!C32)</f>
        <v>51998</v>
      </c>
      <c r="D32" s="10">
        <f>SUM('20081pt'!D32+'20082pt'!D32+'20083pt'!D32)</f>
        <v>34260</v>
      </c>
      <c r="E32" s="23">
        <f t="shared" si="6"/>
        <v>0.5177466433158202</v>
      </c>
      <c r="F32" s="10">
        <f>SUM('20081pt'!F32+'20082pt'!F32+'20083pt'!F32)</f>
        <v>218102</v>
      </c>
      <c r="G32" s="10">
        <f>SUM('20081pt'!G32+'20082pt'!G32+'20083pt'!G32)</f>
        <v>182357</v>
      </c>
      <c r="H32" s="23">
        <f t="shared" si="7"/>
        <v>0.1960166047916998</v>
      </c>
    </row>
    <row r="33" spans="2:8" ht="12.75">
      <c r="B33" s="14" t="s">
        <v>8</v>
      </c>
      <c r="C33" s="15">
        <f>SUM(C30:C32)</f>
        <v>124232</v>
      </c>
      <c r="D33" s="15">
        <f>SUM(D30:D32)</f>
        <v>89402</v>
      </c>
      <c r="E33" s="25">
        <f t="shared" si="6"/>
        <v>0.38958859980761057</v>
      </c>
      <c r="F33" s="15">
        <f>SUM(F30:F32)</f>
        <v>602751</v>
      </c>
      <c r="G33" s="15">
        <f>SUM(G30:G32)</f>
        <v>501628</v>
      </c>
      <c r="H33" s="25">
        <f t="shared" si="7"/>
        <v>0.201589624183658</v>
      </c>
    </row>
    <row r="34" spans="2:8" ht="12.75">
      <c r="B34" s="9" t="s">
        <v>9</v>
      </c>
      <c r="C34" s="10">
        <f>SUM('20081pt'!C34+'20082pt'!C34+'20083pt'!C34)</f>
        <v>38413</v>
      </c>
      <c r="D34" s="10">
        <f>SUM('20081pt'!D34+'20082pt'!D34+'20083pt'!D34)</f>
        <v>24592</v>
      </c>
      <c r="E34" s="23">
        <f t="shared" si="6"/>
        <v>0.5620120364346128</v>
      </c>
      <c r="F34" s="10">
        <f>SUM('20081pt'!F34+'20082pt'!F34+'20083pt'!F34)</f>
        <v>178555</v>
      </c>
      <c r="G34" s="10">
        <f>SUM('20081pt'!G34+'20082pt'!G34+'20083pt'!G34)</f>
        <v>151213</v>
      </c>
      <c r="H34" s="23">
        <f t="shared" si="7"/>
        <v>0.18081778683049737</v>
      </c>
    </row>
    <row r="35" spans="2:8" ht="12.75">
      <c r="B35" s="9" t="s">
        <v>10</v>
      </c>
      <c r="C35" s="10">
        <f>SUM('20081pt'!C35+'20082pt'!C35+'20083pt'!C35)</f>
        <v>49320</v>
      </c>
      <c r="D35" s="10">
        <f>SUM('20081pt'!D35+'20082pt'!D35+'20083pt'!D35)</f>
        <v>30872</v>
      </c>
      <c r="E35" s="23">
        <f t="shared" si="6"/>
        <v>0.5975641357864732</v>
      </c>
      <c r="F35" s="10">
        <f>SUM('20081pt'!F35+'20082pt'!F35+'20083pt'!F35)</f>
        <v>121165</v>
      </c>
      <c r="G35" s="10">
        <f>SUM('20081pt'!G35+'20082pt'!G35+'20083pt'!G35)</f>
        <v>111694</v>
      </c>
      <c r="H35" s="23">
        <f t="shared" si="7"/>
        <v>0.08479416978530628</v>
      </c>
    </row>
    <row r="36" spans="2:8" ht="12.75">
      <c r="B36" s="9" t="s">
        <v>11</v>
      </c>
      <c r="C36" s="10">
        <f>SUM('20081pt'!C36+'20082pt'!C36+'20083pt'!C36)</f>
        <v>52561</v>
      </c>
      <c r="D36" s="10">
        <f>SUM('20081pt'!D36+'20082pt'!D36+'20083pt'!D36)</f>
        <v>32325</v>
      </c>
      <c r="E36" s="23">
        <f t="shared" si="6"/>
        <v>0.6260170146945089</v>
      </c>
      <c r="F36" s="10">
        <f>SUM('20081pt'!F36+'20082pt'!F36+'20083pt'!F36)</f>
        <v>138382</v>
      </c>
      <c r="G36" s="10">
        <f>SUM('20081pt'!G36+'20082pt'!G36+'20083pt'!G36)</f>
        <v>104967</v>
      </c>
      <c r="H36" s="23">
        <f t="shared" si="7"/>
        <v>0.3183381443691827</v>
      </c>
    </row>
    <row r="37" spans="2:8" ht="12.75">
      <c r="B37" s="14" t="s">
        <v>12</v>
      </c>
      <c r="C37" s="15">
        <f>SUM(C34:C36)</f>
        <v>140294</v>
      </c>
      <c r="D37" s="15">
        <f>SUM(D34:D36)</f>
        <v>87789</v>
      </c>
      <c r="E37" s="25">
        <f t="shared" si="6"/>
        <v>0.5980817642301427</v>
      </c>
      <c r="F37" s="15">
        <f>SUM(F34:F36)</f>
        <v>438102</v>
      </c>
      <c r="G37" s="15">
        <f>SUM(G34:G36)</f>
        <v>367874</v>
      </c>
      <c r="H37" s="25">
        <f t="shared" si="7"/>
        <v>0.19090231981602396</v>
      </c>
    </row>
    <row r="38" spans="2:8" ht="12.75">
      <c r="B38" s="16" t="s">
        <v>13</v>
      </c>
      <c r="C38" s="10">
        <f>SUM('20081pt'!C38+'20082pt'!C38+'20083pt'!C38)</f>
        <v>42394</v>
      </c>
      <c r="D38" s="10">
        <f>SUM('20081pt'!D38+'20082pt'!D38+'20083pt'!D38)</f>
        <v>30850</v>
      </c>
      <c r="E38" s="23">
        <f t="shared" si="6"/>
        <v>0.37419773095623987</v>
      </c>
      <c r="F38" s="10">
        <f>SUM('20081pt'!F38+'20082pt'!F38+'20083pt'!F38)</f>
        <v>144541</v>
      </c>
      <c r="G38" s="10">
        <f>SUM('20081pt'!G38+'20082pt'!G38+'20083pt'!G38)</f>
        <v>121276</v>
      </c>
      <c r="H38" s="23">
        <f t="shared" si="7"/>
        <v>0.19183515287443517</v>
      </c>
    </row>
    <row r="39" spans="2:8" ht="12.75">
      <c r="B39" s="16" t="s">
        <v>14</v>
      </c>
      <c r="C39" s="10">
        <f>SUM('20081pt'!C39+'20082pt'!C39+'20083pt'!C39)</f>
        <v>46810</v>
      </c>
      <c r="D39" s="10">
        <f>SUM('20081pt'!D39+'20082pt'!D39+'20083pt'!D39)</f>
        <v>39489</v>
      </c>
      <c r="E39" s="23">
        <f t="shared" si="6"/>
        <v>0.18539340069386412</v>
      </c>
      <c r="F39" s="10">
        <f>SUM('20081pt'!F39+'20082pt'!F39+'20083pt'!F39)</f>
        <v>151171</v>
      </c>
      <c r="G39" s="10">
        <f>SUM('20081pt'!G39+'20082pt'!G39+'20083pt'!G39)</f>
        <v>124254</v>
      </c>
      <c r="H39" s="23">
        <f t="shared" si="7"/>
        <v>0.21662884092262624</v>
      </c>
    </row>
    <row r="40" spans="2:8" ht="12.75">
      <c r="B40" s="16" t="s">
        <v>15</v>
      </c>
      <c r="C40" s="10">
        <f>SUM('20081pt'!C40+'20082pt'!C40+'20083pt'!C40)</f>
        <v>40033</v>
      </c>
      <c r="D40" s="10">
        <f>SUM('20081pt'!D40+'20082pt'!D40+'20083pt'!D40)</f>
        <v>34289</v>
      </c>
      <c r="E40" s="23">
        <f t="shared" si="6"/>
        <v>0.1675172795940389</v>
      </c>
      <c r="F40" s="10">
        <f>SUM('20081pt'!F40+'20082pt'!F40+'20083pt'!F40)</f>
        <v>125967</v>
      </c>
      <c r="G40" s="10">
        <f>SUM('20081pt'!G40+'20082pt'!G40+'20083pt'!G40)</f>
        <v>89843</v>
      </c>
      <c r="H40" s="23">
        <f t="shared" si="7"/>
        <v>0.40207918257404585</v>
      </c>
    </row>
    <row r="41" spans="2:8" ht="12.75">
      <c r="B41" s="14" t="s">
        <v>16</v>
      </c>
      <c r="C41" s="15">
        <f>SUM(C38:C40)</f>
        <v>129237</v>
      </c>
      <c r="D41" s="15">
        <f>SUM(D38:D40)</f>
        <v>104628</v>
      </c>
      <c r="E41" s="25">
        <f t="shared" si="6"/>
        <v>0.23520472531253583</v>
      </c>
      <c r="F41" s="15">
        <f>SUM(F38:F40)</f>
        <v>421679</v>
      </c>
      <c r="G41" s="15">
        <f>SUM(G38:G40)</f>
        <v>335373</v>
      </c>
      <c r="H41" s="25">
        <f t="shared" si="7"/>
        <v>0.2573433162478792</v>
      </c>
    </row>
    <row r="42" spans="2:8" ht="12.75">
      <c r="B42" s="16" t="s">
        <v>17</v>
      </c>
      <c r="C42" s="10">
        <f>SUM('20081pt'!C42+'20082pt'!C42+'20083pt'!C42)</f>
        <v>49067</v>
      </c>
      <c r="D42" s="10">
        <f>SUM('20081pt'!D42+'20082pt'!D42+'20083pt'!D42)</f>
        <v>39259</v>
      </c>
      <c r="E42" s="23">
        <f t="shared" si="6"/>
        <v>0.2498280649023154</v>
      </c>
      <c r="F42" s="10">
        <f>SUM('20081pt'!F42+'20082pt'!F42+'20083pt'!F42)</f>
        <v>137056</v>
      </c>
      <c r="G42" s="10">
        <f>SUM('20081pt'!G42+'20082pt'!G42+'20083pt'!G42)</f>
        <v>159362</v>
      </c>
      <c r="H42" s="23">
        <f t="shared" si="7"/>
        <v>-0.1399706328986835</v>
      </c>
    </row>
    <row r="43" spans="2:8" ht="12.75">
      <c r="B43" s="16" t="s">
        <v>18</v>
      </c>
      <c r="C43" s="10">
        <f>SUM('20081pt'!C43+'20082pt'!C43+'20083pt'!C43)</f>
        <v>66648</v>
      </c>
      <c r="D43" s="10">
        <f>SUM('20081pt'!D43+'20082pt'!D43+'20083pt'!D43)</f>
        <v>28602</v>
      </c>
      <c r="E43" s="23">
        <f t="shared" si="6"/>
        <v>1.330186700230753</v>
      </c>
      <c r="F43" s="10">
        <f>SUM('20081pt'!F43+'20082pt'!F43+'20083pt'!F43)</f>
        <v>200036</v>
      </c>
      <c r="G43" s="10">
        <f>SUM('20081pt'!G43+'20082pt'!G43+'20083pt'!G43)</f>
        <v>173994</v>
      </c>
      <c r="H43" s="23">
        <f t="shared" si="7"/>
        <v>0.14967182776417579</v>
      </c>
    </row>
    <row r="44" spans="2:8" ht="12.75">
      <c r="B44" s="16" t="s">
        <v>19</v>
      </c>
      <c r="C44" s="10">
        <f>SUM('20081pt'!C44+'20082pt'!C44+'20083pt'!C44)</f>
        <v>42762</v>
      </c>
      <c r="D44" s="10">
        <f>SUM('20081pt'!D44+'20082pt'!D44+'20083pt'!D44)</f>
        <v>54307</v>
      </c>
      <c r="E44" s="23">
        <f t="shared" si="6"/>
        <v>-0.2125876958771429</v>
      </c>
      <c r="F44" s="10">
        <f>SUM('20081pt'!F44+'20082pt'!F44+'20083pt'!F44)</f>
        <v>205592</v>
      </c>
      <c r="G44" s="10">
        <f>SUM('20081pt'!G44+'20082pt'!G44+'20083pt'!G44)</f>
        <v>215154</v>
      </c>
      <c r="H44" s="23">
        <f t="shared" si="7"/>
        <v>-0.04444258531098655</v>
      </c>
    </row>
    <row r="45" spans="2:8" ht="12.75">
      <c r="B45" s="14" t="s">
        <v>20</v>
      </c>
      <c r="C45" s="15">
        <f>SUM(C42:C44)</f>
        <v>158477</v>
      </c>
      <c r="D45" s="15">
        <f>SUM(D42:D44)</f>
        <v>122168</v>
      </c>
      <c r="E45" s="25">
        <f t="shared" si="6"/>
        <v>0.2972054875253749</v>
      </c>
      <c r="F45" s="15">
        <f>SUM(F42:F44)</f>
        <v>542684</v>
      </c>
      <c r="G45" s="15">
        <f>SUM(G42:G44)</f>
        <v>548510</v>
      </c>
      <c r="H45" s="25">
        <f t="shared" si="7"/>
        <v>-0.010621501886930047</v>
      </c>
    </row>
    <row r="46" spans="2:8" ht="13.5" thickBot="1">
      <c r="B46" s="31" t="s">
        <v>27</v>
      </c>
      <c r="C46" s="29">
        <f>SUM(C33+C37+C41+C45)</f>
        <v>552240</v>
      </c>
      <c r="D46" s="29">
        <f>SUM(D33+D37+D41+D45)</f>
        <v>403987</v>
      </c>
      <c r="E46" s="30">
        <f t="shared" si="6"/>
        <v>0.3669746798783129</v>
      </c>
      <c r="F46" s="29">
        <f>SUM(F33+F37+F41+F45)</f>
        <v>2005216</v>
      </c>
      <c r="G46" s="29">
        <f>SUM(G33+G37+G41+G45)</f>
        <v>1753385</v>
      </c>
      <c r="H46" s="30">
        <f t="shared" si="7"/>
        <v>0.14362561559497772</v>
      </c>
    </row>
    <row r="47" spans="2:8" ht="13.5" thickTop="1">
      <c r="B47" s="35"/>
      <c r="C47" s="17"/>
      <c r="D47" s="20"/>
      <c r="E47" s="19"/>
      <c r="F47" s="17"/>
      <c r="G47" s="17"/>
      <c r="H47" s="19"/>
    </row>
    <row r="48" spans="2:8" ht="12.75">
      <c r="B48" s="35"/>
      <c r="C48" s="8"/>
      <c r="D48" s="8"/>
      <c r="E48" s="8"/>
      <c r="F48" s="8"/>
      <c r="G48" s="8"/>
      <c r="H48" s="8"/>
    </row>
    <row r="49" ht="12.75">
      <c r="B49" s="28" t="s">
        <v>28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Ministry of Tourism</dc:creator>
  <cp:keywords/>
  <dc:description/>
  <cp:lastModifiedBy>fcomito</cp:lastModifiedBy>
  <cp:lastPrinted>2010-01-05T21:29:44Z</cp:lastPrinted>
  <dcterms:created xsi:type="dcterms:W3CDTF">2000-07-21T20:07:51Z</dcterms:created>
  <dcterms:modified xsi:type="dcterms:W3CDTF">2010-03-12T15:18:33Z</dcterms:modified>
  <cp:category/>
  <cp:version/>
  <cp:contentType/>
  <cp:contentStatus/>
</cp:coreProperties>
</file>